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108" tabRatio="879" activeTab="0"/>
  </bookViews>
  <sheets>
    <sheet name="Poc.strana" sheetId="1" r:id="rId1"/>
    <sheet name="Sadrzaj_Dinamika" sheetId="2" r:id="rId2"/>
    <sheet name="Prikljucenje" sheetId="3" r:id="rId3"/>
    <sheet name="Obustava" sheetId="4" r:id="rId4"/>
    <sheet name="Iskljucenje" sheetId="5" r:id="rId5"/>
    <sheet name="Brojila" sheetId="6" r:id="rId6"/>
    <sheet name="Merni TS" sheetId="7" r:id="rId7"/>
    <sheet name="Obracun" sheetId="8" r:id="rId8"/>
    <sheet name="Smetnje" sheetId="9" r:id="rId9"/>
  </sheets>
  <definedNames>
    <definedName name="_xlnm.Print_Area" localSheetId="5">'Brojila'!$A$1:$H$39</definedName>
    <definedName name="_xlnm.Print_Area" localSheetId="4">'Iskljucenje'!$A$1:$G$22</definedName>
    <definedName name="_xlnm.Print_Area" localSheetId="6">'Merni TS'!$A$1:$H$36</definedName>
    <definedName name="_xlnm.Print_Area" localSheetId="7">'Obracun'!$A$1:$G$27</definedName>
    <definedName name="_xlnm.Print_Area" localSheetId="3">'Obustava'!$A$1:$G$29</definedName>
    <definedName name="_xlnm.Print_Area" localSheetId="0">'Poc.strana'!$A$1:$E$48</definedName>
    <definedName name="_xlnm.Print_Area" localSheetId="2">'Prikljucenje'!$A$1:$J$39</definedName>
    <definedName name="_xlnm.Print_Area" localSheetId="1">'Sadrzaj_Dinamika'!$A$1:$F$19</definedName>
    <definedName name="_xlnm.Print_Area" localSheetId="8">'Smetnje'!$A$1:$H$21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<sst xmlns="http://schemas.openxmlformats.org/spreadsheetml/2006/main" count="254" uniqueCount="163">
  <si>
    <t>АГЕНЦИЈА ЗА ЕНЕРГЕТИКУ РЕПУБЛИКЕ СРБИЈЕ</t>
  </si>
  <si>
    <t>Назив енергетског субјекта:</t>
  </si>
  <si>
    <t>Седиште и адреса: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</si>
  <si>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</si>
  <si>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</si>
  <si>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</si>
  <si>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</si>
  <si>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</si>
  <si>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</si>
  <si>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</si>
  <si>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</si>
  <si>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Укупно</t>
  </si>
  <si>
    <t>Показатељи</t>
  </si>
  <si>
    <t>Просечно време потребно за обезбеђење исправног мерења од дана регистровања нестанка, сметње или оштећења</t>
  </si>
  <si>
    <t>Просечно време потребно за наставак испоруке након неосноване обуставе</t>
  </si>
  <si>
    <t>Просечно време одлучивања о приговору на обуставу</t>
  </si>
  <si>
    <t>Просечно време потребно за наставак испоруке након престанка разлога за обуставу</t>
  </si>
  <si>
    <t>Просечно време одлучивања о приговору на искључење</t>
  </si>
  <si>
    <t>Приговор на искључење</t>
  </si>
  <si>
    <t>Просечно време потребно за наставак испоруке након неоснованог искључења</t>
  </si>
  <si>
    <t>остало</t>
  </si>
  <si>
    <t>Јединица</t>
  </si>
  <si>
    <t>Период извештавања (т):</t>
  </si>
  <si>
    <t>дан</t>
  </si>
  <si>
    <t>%</t>
  </si>
  <si>
    <t>Остало</t>
  </si>
  <si>
    <t>Предмети по којима је одлучено о захтеву за прикључење</t>
  </si>
  <si>
    <t>Укупан број поднетих жалби</t>
  </si>
  <si>
    <t>Предмети у којима су уложене жалбе</t>
  </si>
  <si>
    <t>Број предмета у којима су жалбе усвојене од стране енергетског субјекта</t>
  </si>
  <si>
    <t>Број предмета у којима су жалбе прослеђене АЕРС-у</t>
  </si>
  <si>
    <t>Број предмета у којима је АЕРС поништио првостепени акт</t>
  </si>
  <si>
    <t>Број обустава</t>
  </si>
  <si>
    <t>по захтеву корисника-купца</t>
  </si>
  <si>
    <t>Број приговора корисника/купаца на обуставу</t>
  </si>
  <si>
    <t>Број приговора на обуставу о којима је одлучено у року од три дана</t>
  </si>
  <si>
    <t>Број основаних приговора</t>
  </si>
  <si>
    <t>Број случајева у којима је испорука настављена у року од 24 часа након неосноване обуставе</t>
  </si>
  <si>
    <t>Број обустава у којима је испорука настављена након престанка разлога за обуставу</t>
  </si>
  <si>
    <t>Број случајева у којима је испорука настављена првог радног дана по престанку разлога за обуставу</t>
  </si>
  <si>
    <t>Број искључења</t>
  </si>
  <si>
    <t>на захтев корисника-купца</t>
  </si>
  <si>
    <t>Број приговора корисника/купаца на искључење</t>
  </si>
  <si>
    <t>Број основаних приговора на искључење</t>
  </si>
  <si>
    <t>Редовна контрола</t>
  </si>
  <si>
    <t>Број извршених контрола</t>
  </si>
  <si>
    <t>Број уочених неправилности</t>
  </si>
  <si>
    <t>Број отклоњених неправилности</t>
  </si>
  <si>
    <t>Ванредна контрола</t>
  </si>
  <si>
    <t>на захтев
корисника-купца</t>
  </si>
  <si>
    <t>Број поднетих захтева</t>
  </si>
  <si>
    <t>на захтев
енергетског субјекта</t>
  </si>
  <si>
    <t xml:space="preserve">Број извршених ванредних контрола у року од 10 дана по подношењу захтева </t>
  </si>
  <si>
    <t>Број исправних мерења обезбеђених у року од два дана од дана регистровања нестанка, сметње или оштећења</t>
  </si>
  <si>
    <t>Број обрачуна</t>
  </si>
  <si>
    <t>редовно издатих</t>
  </si>
  <si>
    <t>коригованих</t>
  </si>
  <si>
    <t>Приговори на обрачун</t>
  </si>
  <si>
    <t>Просечно време решавања приговора на обрачун</t>
  </si>
  <si>
    <t>зато што је обустава трајала дуже од годину дана</t>
  </si>
  <si>
    <t>ЈП ЕМС</t>
  </si>
  <si>
    <t>Период извештавања је календарскa година</t>
  </si>
  <si>
    <t>Укупан број прикључених објеката</t>
  </si>
  <si>
    <t>Број прикључених објеката по налогу инспектора</t>
  </si>
  <si>
    <t>Напонски ниво [kV]</t>
  </si>
  <si>
    <t>Напомена: подаци у табели се односе само на захтеве за издавање одобрења за прикључење (предмете) који су поднети у периоду извештавања</t>
  </si>
  <si>
    <t>Напомена: подаци у табели се односе само на обуставе које су извршене у периоду извештавања</t>
  </si>
  <si>
    <t>Просечно време потребно за извршење обуставе по захтеву корисника-купца (време од подношења захтева до обуставе)</t>
  </si>
  <si>
    <t>Просечно време потребно за искључење по захтеву корисника-купца (време од подношења захтева до искључења)</t>
  </si>
  <si>
    <t>Број планираних контрола</t>
  </si>
  <si>
    <t>Квалитет услуге преноса електричне енергије - комерцијални квалитет - квалитет напона</t>
  </si>
  <si>
    <t>за неовлашћено преузету електричну енергију</t>
  </si>
  <si>
    <t>Број бројила</t>
  </si>
  <si>
    <t>обрачунских</t>
  </si>
  <si>
    <t>контролних</t>
  </si>
  <si>
    <t>обрачунских у систему даљинског читања</t>
  </si>
  <si>
    <t>контролних у систему даљинског читања</t>
  </si>
  <si>
    <t>услед неисправног мерења</t>
  </si>
  <si>
    <t>услед неисправног обрачуна</t>
  </si>
  <si>
    <t>услед неисправног фактурисања</t>
  </si>
  <si>
    <t>Жалбе на одлуку енергетског субјекта поводом захтева за издавање одобрења за прикључење</t>
  </si>
  <si>
    <t>Напомена: подаци у табели се односе само на искључења која су извршена у периоду извештавања</t>
  </si>
  <si>
    <t xml:space="preserve">Број регистрованих случајева нестанка, сметње или оштећења бројила  </t>
  </si>
  <si>
    <t>Број бројила која по скидању са мерног места нису задовољила лабораторијска испитивања од стране Контроле мера</t>
  </si>
  <si>
    <t>Број бројила која су током периода извештавања били у примени након што им је истекао рок важења жига Контроле мера</t>
  </si>
  <si>
    <t>Број мерних трансформатора</t>
  </si>
  <si>
    <t>струјних</t>
  </si>
  <si>
    <t>напонских</t>
  </si>
  <si>
    <t>Kонтрола мерних трансформатора
(члан 53. Уредбе)</t>
  </si>
  <si>
    <t>Број замењених мерних трансформатора ради баждарења (члан 48, став 3. Уредбе)</t>
  </si>
  <si>
    <t>Број мерних трансформатора који по скидању са мерног места нису задовољили лабораторијска испитивања од стране Контроле мера</t>
  </si>
  <si>
    <t>Број мерних трансформатора који су током периода извештавања били у примени након што им је истекао рок важења жига Контроле мера</t>
  </si>
  <si>
    <t>Испитивање бројила од стране Контроле мера</t>
  </si>
  <si>
    <t>Испитивање мерних трансформатора од стране Контроле мера</t>
  </si>
  <si>
    <t>Сметње или оштећења мерних трансформатора
(члан 49. Уредбе)</t>
  </si>
  <si>
    <t xml:space="preserve">Број регистрованих случајева сметње или оштећења  </t>
  </si>
  <si>
    <t xml:space="preserve">Број регистрованих случајева сметње или оштећења ради неовлашћеног коришћења електричне енергије (члан 40. Уредбе) </t>
  </si>
  <si>
    <t>Број исправних мерења обезбеђених у року од два дана од дана регистровања сметње или оштећења</t>
  </si>
  <si>
    <t>Просечно време потребно за обезбеђење исправног мерења од дана регистровања сметње или оштећења</t>
  </si>
  <si>
    <t xml:space="preserve">Напомена: 
Подаци у табели се односе на испитивање и контролу мерних трансформатора и њихових помоћних уређаја и електричних кола на обрачунским мерним местима у периоду извештавања у складу са Правилима о раду преносног система (поглавље 8. Мерење електричне енергије) </t>
  </si>
  <si>
    <t xml:space="preserve">Напомена: 
Подаци у табели се односе на испитивање и контролу бројила и њихових помоћних уређаја и електричних кола на обрачунским мерним местима у периоду извештавања у складу са Правилима о раду преносног система (поглавље 8. Мерење електричне енергије) </t>
  </si>
  <si>
    <t>Број основаних захтева</t>
  </si>
  <si>
    <t>Број захтева корисника-купаца за отклањање сметњи</t>
  </si>
  <si>
    <t>Просечно време одзива на захтев (време од подношења захтева до провере на лицу места и достављања одговора кориснику)</t>
  </si>
  <si>
    <t>Број основаних захтева код којих су отклоњене сметње</t>
  </si>
  <si>
    <t>Просечно време отклањања сметњи (време од утврђивања до отклањања сметње)</t>
  </si>
  <si>
    <t>Број налога инспектора за отклањање сметњи</t>
  </si>
  <si>
    <t>Број отклоњених сметњи по налогу инспектора</t>
  </si>
  <si>
    <t>Број корисника-купаца у областима са детектованим сталним сметњама</t>
  </si>
  <si>
    <t>Напомена: 
Сметње у испоруци електричне енергије обухватају одступања напона и фреквенције од прописаних вредности, треперење (фликери), таласна изобличења (хармоници) и несиметрије које се понављају у дужем временском периоду на месту испоруке кориснику-купцу
Подаци у табели се односе на све захтеве корисника-купаца који су поднети у периоду извештавања.</t>
  </si>
  <si>
    <t>Број поднетих приговора</t>
  </si>
  <si>
    <t>ПРЕГЛЕД ТАБЕЛА ЗА ДОСТАВЉАЊЕ ИНФОРМАЦИЈА</t>
  </si>
  <si>
    <t>Редни број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</si>
  <si>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</si>
  <si>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</si>
  <si>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</si>
  <si>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</si>
  <si>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ЕТK-3.4-5</t>
  </si>
  <si>
    <t>ЕТK-3.4-6</t>
  </si>
  <si>
    <t>ЕТK-3.4-7</t>
  </si>
  <si>
    <t>ЕТK-3.4-8</t>
  </si>
  <si>
    <t>ЕТK-3.4-9</t>
  </si>
  <si>
    <t>ЕТK-3.4-10</t>
  </si>
  <si>
    <t>ЕТK-3.4-11</t>
  </si>
  <si>
    <t>Прикључење објеката на преносни систем</t>
  </si>
  <si>
    <t>Обустава испоруке електричне енергије</t>
  </si>
  <si>
    <t>Искључење објеката са преносног система</t>
  </si>
  <si>
    <t>Испитивање и контрола бројила</t>
  </si>
  <si>
    <t>Испитивање и контрола мерних трансформатора</t>
  </si>
  <si>
    <t>Обрачун</t>
  </si>
  <si>
    <t>Сметње у испоруци електричне енергије</t>
  </si>
  <si>
    <t>до 28. фебруара за претходну годину</t>
  </si>
  <si>
    <t>Број поднетих захтева за прикључење купца у периоду извештавања (број предмета)</t>
  </si>
  <si>
    <t>Број поднетих захтева за прикључење произвођача у периоду извештавања (број предмета)</t>
  </si>
  <si>
    <t>Број донетих решења којима се одобрава прикључење купца електричне енергије</t>
  </si>
  <si>
    <t>Број донетих решења којима се одобрава прикључење произвођача електричне енергије</t>
  </si>
  <si>
    <t>Број предмета који су решени на други начин у случају купаца (захтев одбачен, поступак обустављен и сл.)</t>
  </si>
  <si>
    <t>Број предмета који су решени на други начин у случају произвођача (захтев одбачен, поступак обустављен и сл.)</t>
  </si>
  <si>
    <t>Захтев за прикључење 
(члан 120. Закона о енергетици)</t>
  </si>
  <si>
    <t>Укупно (за купце)</t>
  </si>
  <si>
    <t>Укупно (за произвођаче)</t>
  </si>
  <si>
    <t>Број донетих решења којима је одбијен захтев за прикључење купца</t>
  </si>
  <si>
    <t>Број донетих решења којима је одбијен захтев за прикључење произвођача</t>
  </si>
  <si>
    <t>Број предмета по којима је одлучено о захтеву у року од 30 дана за купце</t>
  </si>
  <si>
    <t>Број предмета по којима је одлучено о захтеву у року од 60 дана за произвођаче</t>
  </si>
  <si>
    <t>Просечно време потребно за одлучивање по захтеву за купце</t>
  </si>
  <si>
    <t>Просечно време потребно за одлучивање по захтеву за произвођаче</t>
  </si>
  <si>
    <t>01.01.2019 - 31.12.2019.</t>
  </si>
  <si>
    <t>Прикључење 
(члан 123. Закона)</t>
  </si>
  <si>
    <t xml:space="preserve">Број прикључених објеката у року од 15 дана од дана испуњења услова </t>
  </si>
  <si>
    <t>Просечно време потребно за прикључење објекта од дана испуењења услова</t>
  </si>
  <si>
    <t>по захтеву снабдевача, због неизвршавања обавеза за испоручену електричну енергију у прописаном, односно уговореном року</t>
  </si>
  <si>
    <t xml:space="preserve">због осталих разлога </t>
  </si>
  <si>
    <t xml:space="preserve">Обустава 
</t>
  </si>
  <si>
    <t>Број обустава испоруке електричне енергије извршених у законском року (8 дана) од захтева снабдевача</t>
  </si>
  <si>
    <t xml:space="preserve">Приговор на обуставу
</t>
  </si>
  <si>
    <t xml:space="preserve">Престанак разлога 
за обуставу 
</t>
  </si>
  <si>
    <t>Број случајева у којима је испорука настављена у року од 24 часа по престанку разлога за обуставу</t>
  </si>
  <si>
    <t xml:space="preserve">Искључење
</t>
  </si>
  <si>
    <t xml:space="preserve">Kонтрола бројила
</t>
  </si>
  <si>
    <t xml:space="preserve">Нестанак, сметње  или оштећења бројила
</t>
  </si>
  <si>
    <t xml:space="preserve">Број замењених бројила ради баждарења </t>
  </si>
  <si>
    <t xml:space="preserve">Број регистрованих случајева нестанка, сметње или оштећења бројила ради неовлашћеног коришћења електричне енергије </t>
  </si>
</sst>
</file>

<file path=xl/styles.xml><?xml version="1.0" encoding="utf-8"?>
<styleSheet xmlns="http://schemas.openxmlformats.org/spreadsheetml/2006/main">
  <numFmts count="6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[$-409]dddd\,\ mmmm\ dd\,\ yyyy"/>
    <numFmt numFmtId="187" formatCode="0.0"/>
    <numFmt numFmtId="188" formatCode="yyyy:h:mm"/>
    <numFmt numFmtId="189" formatCode="d:mmm:h:mm"/>
    <numFmt numFmtId="190" formatCode="d:mmm/h:mm"/>
    <numFmt numFmtId="191" formatCode="d\.mm\.yyyy/h:mm"/>
    <numFmt numFmtId="192" formatCode="mmm\-yyyy"/>
    <numFmt numFmtId="193" formatCode="d\.mm\.yyyy/h:m"/>
    <numFmt numFmtId="194" formatCode="mm"/>
    <numFmt numFmtId="195" formatCode="m"/>
    <numFmt numFmtId="196" formatCode="[h]:mm"/>
    <numFmt numFmtId="197" formatCode="_(* #,##0.0_);_(* \(#,##0.0\);_(* &quot;-&quot;??_);_(@_)"/>
    <numFmt numFmtId="198" formatCode="#,##0.0"/>
    <numFmt numFmtId="199" formatCode="yyyy:[h]:mm"/>
    <numFmt numFmtId="200" formatCode="[$-409]m/d/yy\ h:mm\ AM/PM;@"/>
    <numFmt numFmtId="201" formatCode="_-* #,##0\ _D_i_n_._-;\-* #,##0\ _D_i_n_._-;_-* &quot;-&quot;\ _D_i_n_._-;_-@_-"/>
    <numFmt numFmtId="202" formatCode="_-* #,##0.00\ _D_i_n_._-;\-* #,##0.00\ _D_i_n_._-;_-* &quot;-&quot;??\ _D_i_n_._-;_-@_-"/>
    <numFmt numFmtId="203" formatCode="#,##0;[Red]#,##0"/>
    <numFmt numFmtId="204" formatCode="0_)"/>
    <numFmt numFmtId="205" formatCode="General_)"/>
    <numFmt numFmtId="206" formatCode="0.0%"/>
    <numFmt numFmtId="207" formatCode="###\ ###\ ###\ ###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"/>
    <numFmt numFmtId="213" formatCode="0E+00"/>
    <numFmt numFmtId="214" formatCode="0.0000"/>
    <numFmt numFmtId="215" formatCode="dd\.mm\.yyyy;@"/>
    <numFmt numFmtId="216" formatCode="#,##0.0000"/>
    <numFmt numFmtId="217" formatCode="#,##0.000"/>
    <numFmt numFmtId="218" formatCode="00000"/>
    <numFmt numFmtId="219" formatCode="0.0_);\(0.0\)"/>
    <numFmt numFmtId="220" formatCode="m/d/yy;@"/>
    <numFmt numFmtId="221" formatCode="[$-409]h:mm:ss\ AM/PM"/>
  </numFmts>
  <fonts count="44">
    <font>
      <sz val="10"/>
      <name val="Arial"/>
      <family val="0"/>
    </font>
    <font>
      <sz val="10"/>
      <color indexed="18"/>
      <name val="Arial Narrow"/>
      <family val="2"/>
    </font>
    <font>
      <sz val="8"/>
      <name val="Arial"/>
      <family val="2"/>
    </font>
    <font>
      <sz val="10"/>
      <color indexed="3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vertAlign val="superscript"/>
      <sz val="10"/>
      <color indexed="32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 style="hair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204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49" fontId="1" fillId="32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32" borderId="0" xfId="0" applyNumberFormat="1" applyFont="1" applyFill="1" applyAlignment="1">
      <alignment/>
    </xf>
    <xf numFmtId="49" fontId="1" fillId="33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>
      <alignment/>
    </xf>
    <xf numFmtId="49" fontId="1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>
      <alignment/>
    </xf>
    <xf numFmtId="0" fontId="1" fillId="33" borderId="0" xfId="0" applyFont="1" applyFill="1" applyAlignment="1">
      <alignment horizontal="left" vertical="center"/>
    </xf>
    <xf numFmtId="49" fontId="1" fillId="33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1" fontId="3" fillId="33" borderId="15" xfId="0" applyNumberFormat="1" applyFont="1" applyFill="1" applyBorder="1" applyAlignment="1">
      <alignment horizontal="right" vertical="center"/>
    </xf>
    <xf numFmtId="1" fontId="3" fillId="33" borderId="16" xfId="0" applyNumberFormat="1" applyFont="1" applyFill="1" applyBorder="1" applyAlignment="1">
      <alignment horizontal="right" vertical="center"/>
    </xf>
    <xf numFmtId="2" fontId="3" fillId="33" borderId="17" xfId="0" applyNumberFormat="1" applyFont="1" applyFill="1" applyBorder="1" applyAlignment="1">
      <alignment horizontal="right" vertical="center"/>
    </xf>
    <xf numFmtId="2" fontId="3" fillId="33" borderId="18" xfId="0" applyNumberFormat="1" applyFont="1" applyFill="1" applyBorder="1" applyAlignment="1">
      <alignment horizontal="right" vertical="center"/>
    </xf>
    <xf numFmtId="2" fontId="3" fillId="33" borderId="19" xfId="0" applyNumberFormat="1" applyFont="1" applyFill="1" applyBorder="1" applyAlignment="1">
      <alignment horizontal="right" vertical="center"/>
    </xf>
    <xf numFmtId="1" fontId="3" fillId="33" borderId="20" xfId="0" applyNumberFormat="1" applyFont="1" applyFill="1" applyBorder="1" applyAlignment="1">
      <alignment horizontal="right" vertical="center"/>
    </xf>
    <xf numFmtId="1" fontId="3" fillId="33" borderId="17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center"/>
    </xf>
    <xf numFmtId="1" fontId="3" fillId="0" borderId="21" xfId="0" applyNumberFormat="1" applyFont="1" applyFill="1" applyBorder="1" applyAlignment="1">
      <alignment horizontal="right" vertical="center"/>
    </xf>
    <xf numFmtId="1" fontId="3" fillId="0" borderId="13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right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2" fontId="3" fillId="0" borderId="17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28" xfId="0" applyFont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right" vertical="center"/>
    </xf>
    <xf numFmtId="1" fontId="3" fillId="33" borderId="27" xfId="0" applyNumberFormat="1" applyFont="1" applyFill="1" applyBorder="1" applyAlignment="1">
      <alignment horizontal="right" vertical="center"/>
    </xf>
    <xf numFmtId="1" fontId="3" fillId="0" borderId="29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1" fontId="3" fillId="33" borderId="28" xfId="0" applyNumberFormat="1" applyFont="1" applyFill="1" applyBorder="1" applyAlignment="1">
      <alignment horizontal="right" vertical="center"/>
    </xf>
    <xf numFmtId="1" fontId="3" fillId="0" borderId="30" xfId="0" applyNumberFormat="1" applyFont="1" applyBorder="1" applyAlignment="1">
      <alignment horizontal="right" vertical="center"/>
    </xf>
    <xf numFmtId="1" fontId="3" fillId="33" borderId="31" xfId="0" applyNumberFormat="1" applyFont="1" applyFill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wrapText="1"/>
    </xf>
    <xf numFmtId="1" fontId="3" fillId="0" borderId="32" xfId="0" applyNumberFormat="1" applyFont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 wrapText="1"/>
    </xf>
    <xf numFmtId="1" fontId="3" fillId="0" borderId="27" xfId="0" applyNumberFormat="1" applyFont="1" applyFill="1" applyBorder="1" applyAlignment="1">
      <alignment horizontal="right" vertical="center"/>
    </xf>
    <xf numFmtId="1" fontId="3" fillId="33" borderId="24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1" fontId="3" fillId="33" borderId="23" xfId="0" applyNumberFormat="1" applyFont="1" applyFill="1" applyBorder="1" applyAlignment="1">
      <alignment horizontal="right" vertical="center"/>
    </xf>
    <xf numFmtId="1" fontId="3" fillId="0" borderId="21" xfId="0" applyNumberFormat="1" applyFont="1" applyBorder="1" applyAlignment="1">
      <alignment horizontal="right" vertical="center"/>
    </xf>
    <xf numFmtId="2" fontId="3" fillId="0" borderId="20" xfId="0" applyNumberFormat="1" applyFont="1" applyFill="1" applyBorder="1" applyAlignment="1">
      <alignment horizontal="right" vertical="center"/>
    </xf>
    <xf numFmtId="1" fontId="3" fillId="33" borderId="33" xfId="0" applyNumberFormat="1" applyFont="1" applyFill="1" applyBorder="1" applyAlignment="1">
      <alignment horizontal="right" vertical="center"/>
    </xf>
    <xf numFmtId="2" fontId="3" fillId="33" borderId="26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right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1" fontId="3" fillId="33" borderId="41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1" fontId="3" fillId="0" borderId="47" xfId="0" applyNumberFormat="1" applyFont="1" applyFill="1" applyBorder="1" applyAlignment="1">
      <alignment horizontal="right" vertical="center"/>
    </xf>
    <xf numFmtId="0" fontId="3" fillId="0" borderId="4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10" fontId="3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2" fontId="3" fillId="33" borderId="21" xfId="0" applyNumberFormat="1" applyFont="1" applyFill="1" applyBorder="1" applyAlignment="1">
      <alignment horizontal="right" vertical="center"/>
    </xf>
    <xf numFmtId="2" fontId="3" fillId="33" borderId="32" xfId="0" applyNumberFormat="1" applyFont="1" applyFill="1" applyBorder="1" applyAlignment="1">
      <alignment horizontal="right" vertical="center"/>
    </xf>
    <xf numFmtId="2" fontId="3" fillId="33" borderId="30" xfId="0" applyNumberFormat="1" applyFont="1" applyFill="1" applyBorder="1" applyAlignment="1">
      <alignment horizontal="right" vertical="center"/>
    </xf>
    <xf numFmtId="2" fontId="3" fillId="33" borderId="29" xfId="0" applyNumberFormat="1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 wrapText="1"/>
    </xf>
    <xf numFmtId="2" fontId="3" fillId="33" borderId="49" xfId="0" applyNumberFormat="1" applyFont="1" applyFill="1" applyBorder="1" applyAlignment="1">
      <alignment horizontal="right" vertical="center"/>
    </xf>
    <xf numFmtId="2" fontId="3" fillId="0" borderId="31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3" fillId="33" borderId="29" xfId="0" applyNumberFormat="1" applyFont="1" applyFill="1" applyBorder="1" applyAlignment="1">
      <alignment horizontal="right" vertical="center"/>
    </xf>
    <xf numFmtId="1" fontId="3" fillId="33" borderId="21" xfId="0" applyNumberFormat="1" applyFont="1" applyFill="1" applyBorder="1" applyAlignment="1">
      <alignment horizontal="right" vertical="center"/>
    </xf>
    <xf numFmtId="1" fontId="3" fillId="0" borderId="31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right" vertical="center" wrapText="1"/>
    </xf>
    <xf numFmtId="1" fontId="3" fillId="0" borderId="19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10" fontId="3" fillId="0" borderId="19" xfId="0" applyNumberFormat="1" applyFont="1" applyFill="1" applyBorder="1" applyAlignment="1">
      <alignment horizontal="right" vertical="center"/>
    </xf>
    <xf numFmtId="1" fontId="3" fillId="0" borderId="29" xfId="0" applyNumberFormat="1" applyFont="1" applyFill="1" applyBorder="1" applyAlignment="1">
      <alignment horizontal="right" vertical="center"/>
    </xf>
    <xf numFmtId="1" fontId="3" fillId="0" borderId="37" xfId="0" applyNumberFormat="1" applyFont="1" applyFill="1" applyBorder="1" applyAlignment="1">
      <alignment horizontal="right" vertical="center"/>
    </xf>
    <xf numFmtId="1" fontId="3" fillId="33" borderId="37" xfId="0" applyNumberFormat="1" applyFont="1" applyFill="1" applyBorder="1" applyAlignment="1">
      <alignment horizontal="right" vertical="center"/>
    </xf>
    <xf numFmtId="1" fontId="3" fillId="33" borderId="39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 vertical="center"/>
    </xf>
    <xf numFmtId="0" fontId="1" fillId="33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10" fontId="3" fillId="0" borderId="50" xfId="0" applyNumberFormat="1" applyFont="1" applyFill="1" applyBorder="1" applyAlignment="1">
      <alignment horizontal="right" vertical="center"/>
    </xf>
    <xf numFmtId="10" fontId="3" fillId="0" borderId="0" xfId="0" applyNumberFormat="1" applyFont="1" applyFill="1" applyBorder="1" applyAlignment="1">
      <alignment horizontal="right" vertical="center"/>
    </xf>
    <xf numFmtId="0" fontId="1" fillId="0" borderId="0" xfId="57" applyFont="1" applyAlignment="1">
      <alignment horizontal="left" vertical="center"/>
      <protection/>
    </xf>
    <xf numFmtId="0" fontId="1" fillId="0" borderId="0" xfId="57" applyFont="1" applyAlignment="1">
      <alignment horizontal="center" vertical="center" wrapText="1"/>
      <protection/>
    </xf>
    <xf numFmtId="0" fontId="1" fillId="0" borderId="0" xfId="57" applyFont="1" applyAlignment="1">
      <alignment horizontal="left" vertical="center" wrapText="1"/>
      <protection/>
    </xf>
    <xf numFmtId="0" fontId="8" fillId="0" borderId="0" xfId="57" applyFont="1" applyAlignment="1">
      <alignment horizontal="left" vertical="center" wrapText="1"/>
      <protection/>
    </xf>
    <xf numFmtId="0" fontId="8" fillId="0" borderId="0" xfId="57" applyFont="1" applyAlignment="1">
      <alignment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left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1" fillId="0" borderId="42" xfId="57" applyFont="1" applyBorder="1" applyAlignment="1">
      <alignment horizontal="center" vertical="center" wrapText="1"/>
      <protection/>
    </xf>
    <xf numFmtId="0" fontId="1" fillId="0" borderId="43" xfId="57" applyFont="1" applyBorder="1" applyAlignment="1">
      <alignment horizontal="center" vertical="center" wrapText="1"/>
      <protection/>
    </xf>
    <xf numFmtId="0" fontId="9" fillId="0" borderId="34" xfId="57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51" xfId="57" applyFont="1" applyBorder="1" applyAlignment="1">
      <alignment horizontal="center" vertical="center" wrapText="1"/>
      <protection/>
    </xf>
    <xf numFmtId="0" fontId="1" fillId="0" borderId="44" xfId="57" applyFont="1" applyBorder="1" applyAlignment="1">
      <alignment horizontal="center" vertical="center" wrapText="1"/>
      <protection/>
    </xf>
    <xf numFmtId="0" fontId="1" fillId="0" borderId="52" xfId="57" applyFont="1" applyBorder="1" applyAlignment="1">
      <alignment horizontal="center" vertical="center" wrapText="1"/>
      <protection/>
    </xf>
    <xf numFmtId="0" fontId="1" fillId="0" borderId="35" xfId="57" applyFont="1" applyBorder="1" applyAlignment="1">
      <alignment horizontal="left" vertical="center" wrapText="1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53" xfId="57" applyFont="1" applyBorder="1" applyAlignment="1">
      <alignment horizontal="center" vertical="center" wrapText="1"/>
      <protection/>
    </xf>
    <xf numFmtId="0" fontId="1" fillId="0" borderId="48" xfId="57" applyFont="1" applyBorder="1" applyAlignment="1">
      <alignment horizontal="center" vertical="center" wrapText="1"/>
      <protection/>
    </xf>
    <xf numFmtId="0" fontId="1" fillId="0" borderId="54" xfId="57" applyFont="1" applyBorder="1" applyAlignment="1">
      <alignment horizontal="center" vertical="center" wrapText="1"/>
      <protection/>
    </xf>
    <xf numFmtId="0" fontId="1" fillId="0" borderId="55" xfId="57" applyFont="1" applyBorder="1" applyAlignment="1">
      <alignment horizontal="left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56" xfId="57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right" vertical="center"/>
    </xf>
    <xf numFmtId="1" fontId="3" fillId="0" borderId="20" xfId="0" applyNumberFormat="1" applyFont="1" applyFill="1" applyBorder="1" applyAlignment="1">
      <alignment horizontal="center" vertical="center"/>
    </xf>
    <xf numFmtId="10" fontId="3" fillId="0" borderId="20" xfId="0" applyNumberFormat="1" applyFont="1" applyFill="1" applyBorder="1" applyAlignment="1">
      <alignment horizontal="right" vertical="center"/>
    </xf>
    <xf numFmtId="10" fontId="3" fillId="0" borderId="29" xfId="0" applyNumberFormat="1" applyFont="1" applyFill="1" applyBorder="1" applyAlignment="1">
      <alignment horizontal="right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right" vertical="center"/>
    </xf>
    <xf numFmtId="2" fontId="3" fillId="33" borderId="27" xfId="0" applyNumberFormat="1" applyFont="1" applyFill="1" applyBorder="1" applyAlignment="1">
      <alignment horizontal="right" vertical="center"/>
    </xf>
    <xf numFmtId="10" fontId="3" fillId="35" borderId="20" xfId="0" applyNumberFormat="1" applyFont="1" applyFill="1" applyBorder="1" applyAlignment="1">
      <alignment horizontal="right" vertical="center"/>
    </xf>
    <xf numFmtId="10" fontId="3" fillId="35" borderId="27" xfId="0" applyNumberFormat="1" applyFont="1" applyFill="1" applyBorder="1" applyAlignment="1">
      <alignment horizontal="right" vertical="center"/>
    </xf>
    <xf numFmtId="0" fontId="1" fillId="0" borderId="0" xfId="57" applyFont="1" applyAlignment="1">
      <alignment horizontal="center" vertical="center" wrapText="1"/>
      <protection/>
    </xf>
    <xf numFmtId="0" fontId="1" fillId="0" borderId="57" xfId="57" applyFont="1" applyBorder="1" applyAlignment="1">
      <alignment horizontal="center" vertical="center" wrapText="1"/>
      <protection/>
    </xf>
    <xf numFmtId="0" fontId="1" fillId="0" borderId="46" xfId="57" applyFont="1" applyBorder="1" applyAlignment="1">
      <alignment horizontal="center" vertical="center" wrapText="1"/>
      <protection/>
    </xf>
    <xf numFmtId="0" fontId="1" fillId="0" borderId="58" xfId="57" applyFont="1" applyBorder="1" applyAlignment="1">
      <alignment horizontal="center" vertical="center" wrapText="1"/>
      <protection/>
    </xf>
    <xf numFmtId="0" fontId="1" fillId="0" borderId="59" xfId="57" applyFont="1" applyBorder="1" applyAlignment="1">
      <alignment horizontal="center" vertical="center" wrapText="1"/>
      <protection/>
    </xf>
    <xf numFmtId="0" fontId="1" fillId="0" borderId="39" xfId="57" applyFont="1" applyBorder="1" applyAlignment="1">
      <alignment horizontal="center" vertical="center" wrapText="1"/>
      <protection/>
    </xf>
    <xf numFmtId="0" fontId="1" fillId="0" borderId="60" xfId="57" applyFont="1" applyBorder="1" applyAlignment="1">
      <alignment horizontal="center" vertical="center" wrapText="1"/>
      <protection/>
    </xf>
    <xf numFmtId="0" fontId="1" fillId="0" borderId="61" xfId="57" applyFont="1" applyBorder="1" applyAlignment="1">
      <alignment horizontal="center" vertical="center" wrapText="1"/>
      <protection/>
    </xf>
    <xf numFmtId="0" fontId="1" fillId="0" borderId="62" xfId="57" applyFont="1" applyBorder="1" applyAlignment="1">
      <alignment horizontal="center" vertical="center" wrapText="1"/>
      <protection/>
    </xf>
    <xf numFmtId="0" fontId="1" fillId="0" borderId="63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3" fillId="0" borderId="26" xfId="0" applyFont="1" applyFill="1" applyBorder="1" applyAlignment="1">
      <alignment horizontal="left" vertical="center" wrapText="1"/>
    </xf>
    <xf numFmtId="0" fontId="0" fillId="0" borderId="55" xfId="0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64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1" fontId="3" fillId="0" borderId="65" xfId="0" applyNumberFormat="1" applyFont="1" applyFill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 textRotation="90" wrapText="1"/>
    </xf>
    <xf numFmtId="1" fontId="3" fillId="0" borderId="37" xfId="0" applyNumberFormat="1" applyFont="1" applyFill="1" applyBorder="1" applyAlignment="1">
      <alignment horizontal="center" vertical="center" textRotation="90" wrapText="1"/>
    </xf>
    <xf numFmtId="0" fontId="3" fillId="0" borderId="66" xfId="0" applyFont="1" applyBorder="1" applyAlignment="1">
      <alignment horizontal="center" vertical="center" textRotation="90" wrapText="1"/>
    </xf>
    <xf numFmtId="0" fontId="3" fillId="0" borderId="67" xfId="0" applyFont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68" xfId="0" applyBorder="1" applyAlignment="1">
      <alignment vertic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0" borderId="6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70" xfId="0" applyBorder="1" applyAlignment="1">
      <alignment/>
    </xf>
    <xf numFmtId="0" fontId="0" fillId="0" borderId="60" xfId="0" applyBorder="1" applyAlignment="1">
      <alignment/>
    </xf>
    <xf numFmtId="0" fontId="3" fillId="0" borderId="71" xfId="0" applyFont="1" applyBorder="1" applyAlignment="1">
      <alignment horizontal="center"/>
    </xf>
    <xf numFmtId="0" fontId="0" fillId="0" borderId="46" xfId="0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textRotation="90" wrapText="1"/>
    </xf>
    <xf numFmtId="2" fontId="3" fillId="0" borderId="65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33" borderId="37" xfId="0" applyFill="1" applyBorder="1" applyAlignment="1">
      <alignment horizontal="center" vertical="center" textRotation="90" wrapText="1"/>
    </xf>
    <xf numFmtId="0" fontId="3" fillId="0" borderId="7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left" vertical="center" wrapText="1"/>
    </xf>
    <xf numFmtId="0" fontId="0" fillId="0" borderId="73" xfId="0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3" fillId="0" borderId="65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/>
    </xf>
    <xf numFmtId="0" fontId="3" fillId="0" borderId="35" xfId="0" applyFont="1" applyBorder="1" applyAlignment="1">
      <alignment horizontal="left" vertical="center" wrapText="1"/>
    </xf>
    <xf numFmtId="0" fontId="0" fillId="0" borderId="55" xfId="0" applyBorder="1" applyAlignment="1">
      <alignment vertical="center" wrapText="1"/>
    </xf>
    <xf numFmtId="0" fontId="0" fillId="0" borderId="67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left" vertical="center" wrapText="1"/>
    </xf>
    <xf numFmtId="2" fontId="3" fillId="0" borderId="65" xfId="0" applyNumberFormat="1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39" xfId="0" applyFont="1" applyFill="1" applyBorder="1" applyAlignment="1">
      <alignment horizontal="left" vertical="center" wrapText="1"/>
    </xf>
    <xf numFmtId="0" fontId="0" fillId="0" borderId="6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52" xfId="0" applyFont="1" applyBorder="1" applyAlignment="1">
      <alignment horizontal="left" vertical="center" wrapText="1"/>
    </xf>
    <xf numFmtId="0" fontId="0" fillId="0" borderId="74" xfId="0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67" xfId="0" applyFont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textRotation="90"/>
    </xf>
    <xf numFmtId="0" fontId="0" fillId="0" borderId="76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3" fillId="0" borderId="7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3" fillId="0" borderId="27" xfId="0" applyFont="1" applyFill="1" applyBorder="1" applyAlignment="1">
      <alignment horizontal="right" vertical="center" wrapText="1"/>
    </xf>
    <xf numFmtId="0" fontId="0" fillId="0" borderId="38" xfId="0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64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64" xfId="0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_IC-Sumarni pregled tabela_ElEn" xfId="57"/>
    <cellStyle name="Note" xfId="58"/>
    <cellStyle name="Output" xfId="59"/>
    <cellStyle name="Percent" xfId="60"/>
    <cellStyle name="Standard_A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2" customWidth="1"/>
    <col min="2" max="2" width="19.00390625" style="2" customWidth="1"/>
    <col min="3" max="3" width="65.28125" style="2" customWidth="1"/>
    <col min="4" max="16384" width="9.140625" style="2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3.5"/>
    <row r="12" s="1" customFormat="1" ht="13.5"/>
    <row r="13" spans="1:4" s="3" customFormat="1" ht="13.5">
      <c r="A13" s="2" t="s">
        <v>0</v>
      </c>
      <c r="B13" s="1"/>
      <c r="C13" s="1"/>
      <c r="D13" s="1"/>
    </row>
    <row r="14" s="1" customFormat="1" ht="13.5"/>
    <row r="15" s="1" customFormat="1" ht="13.5"/>
    <row r="16" spans="1:4" s="3" customFormat="1" ht="13.5">
      <c r="A16" s="2" t="s">
        <v>70</v>
      </c>
      <c r="B16" s="1"/>
      <c r="C16" s="1"/>
      <c r="D16" s="1"/>
    </row>
    <row r="17" spans="2:4" s="3" customFormat="1" ht="13.5">
      <c r="B17" s="1"/>
      <c r="C17" s="1"/>
      <c r="D17" s="1"/>
    </row>
    <row r="18" s="1" customFormat="1" ht="13.5"/>
    <row r="19" s="1" customFormat="1" ht="13.5"/>
    <row r="20" s="1" customFormat="1" ht="13.5"/>
    <row r="21" s="1" customFormat="1" ht="13.5"/>
    <row r="22" spans="1:8" s="1" customFormat="1" ht="13.5">
      <c r="A22" s="1" t="s">
        <v>1</v>
      </c>
      <c r="C22" s="4" t="s">
        <v>60</v>
      </c>
      <c r="D22" s="5"/>
      <c r="E22" s="5"/>
      <c r="F22" s="5"/>
      <c r="G22" s="5"/>
      <c r="H22" s="5"/>
    </row>
    <row r="23" spans="1:8" s="1" customFormat="1" ht="13.5">
      <c r="A23" s="1" t="s">
        <v>2</v>
      </c>
      <c r="C23" s="4"/>
      <c r="D23" s="5"/>
      <c r="E23" s="5"/>
      <c r="F23" s="5"/>
      <c r="G23" s="5"/>
      <c r="H23" s="5"/>
    </row>
    <row r="24" spans="4:8" s="1" customFormat="1" ht="13.5">
      <c r="D24" s="5"/>
      <c r="E24" s="5"/>
      <c r="F24" s="5"/>
      <c r="G24" s="5"/>
      <c r="H24" s="5"/>
    </row>
    <row r="25" spans="1:8" s="1" customFormat="1" ht="13.5">
      <c r="A25" s="1" t="s">
        <v>22</v>
      </c>
      <c r="C25" s="134" t="s">
        <v>147</v>
      </c>
      <c r="D25" s="5"/>
      <c r="E25" s="5"/>
      <c r="F25" s="5"/>
      <c r="G25" s="5"/>
      <c r="H25" s="5"/>
    </row>
    <row r="26" spans="4:8" s="1" customFormat="1" ht="13.5">
      <c r="D26" s="5"/>
      <c r="E26" s="5"/>
      <c r="F26" s="5"/>
      <c r="G26" s="5"/>
      <c r="H26" s="5"/>
    </row>
    <row r="27" spans="1:8" s="1" customFormat="1" ht="13.5">
      <c r="A27" s="1" t="s">
        <v>3</v>
      </c>
      <c r="C27" s="4"/>
      <c r="D27" s="5"/>
      <c r="E27" s="5"/>
      <c r="F27" s="5"/>
      <c r="G27" s="5"/>
      <c r="H27" s="5"/>
    </row>
    <row r="28" spans="4:8" s="1" customFormat="1" ht="13.5">
      <c r="D28" s="5"/>
      <c r="E28" s="5"/>
      <c r="F28" s="5"/>
      <c r="G28" s="5"/>
      <c r="H28" s="5"/>
    </row>
    <row r="29" spans="1:8" s="1" customFormat="1" ht="13.5">
      <c r="A29" s="1" t="s">
        <v>4</v>
      </c>
      <c r="B29" s="1" t="s">
        <v>5</v>
      </c>
      <c r="C29" s="4"/>
      <c r="D29" s="5"/>
      <c r="E29" s="5"/>
      <c r="F29" s="5"/>
      <c r="G29" s="5"/>
      <c r="H29" s="5"/>
    </row>
    <row r="30" spans="4:8" s="1" customFormat="1" ht="13.5">
      <c r="D30" s="5"/>
      <c r="E30" s="5"/>
      <c r="F30" s="5"/>
      <c r="G30" s="5"/>
      <c r="H30" s="5"/>
    </row>
    <row r="31" spans="2:8" s="1" customFormat="1" ht="13.5">
      <c r="B31" s="1" t="s">
        <v>6</v>
      </c>
      <c r="C31" s="4"/>
      <c r="D31" s="5"/>
      <c r="E31" s="5"/>
      <c r="F31" s="5"/>
      <c r="G31" s="5"/>
      <c r="H31" s="5"/>
    </row>
    <row r="32" spans="4:8" s="1" customFormat="1" ht="13.5">
      <c r="D32" s="5"/>
      <c r="E32" s="5"/>
      <c r="F32" s="5"/>
      <c r="G32" s="5"/>
      <c r="H32" s="5"/>
    </row>
    <row r="33" spans="2:8" s="1" customFormat="1" ht="13.5">
      <c r="B33" s="1" t="s">
        <v>7</v>
      </c>
      <c r="C33" s="4"/>
      <c r="D33" s="5"/>
      <c r="E33" s="5"/>
      <c r="F33" s="5"/>
      <c r="G33" s="5"/>
      <c r="H33" s="5"/>
    </row>
    <row r="34" spans="4:8" s="1" customFormat="1" ht="13.5">
      <c r="D34" s="5"/>
      <c r="E34" s="5"/>
      <c r="F34" s="5"/>
      <c r="G34" s="5"/>
      <c r="H34" s="5"/>
    </row>
    <row r="35" spans="1:8" s="3" customFormat="1" ht="13.5">
      <c r="A35" s="3" t="s">
        <v>8</v>
      </c>
      <c r="C35" s="6"/>
      <c r="D35" s="7"/>
      <c r="E35" s="7"/>
      <c r="F35" s="7"/>
      <c r="G35" s="7"/>
      <c r="H35" s="7"/>
    </row>
    <row r="36" spans="4:8" s="3" customFormat="1" ht="13.5">
      <c r="D36" s="7"/>
      <c r="E36" s="7"/>
      <c r="F36" s="7"/>
      <c r="G36" s="7"/>
      <c r="H36" s="7"/>
    </row>
    <row r="37" spans="4:8" s="3" customFormat="1" ht="13.5">
      <c r="D37" s="7"/>
      <c r="E37" s="7"/>
      <c r="F37" s="7"/>
      <c r="G37" s="7"/>
      <c r="H37" s="7"/>
    </row>
    <row r="38" spans="1:8" s="3" customFormat="1" ht="13.5">
      <c r="A38" s="3" t="s">
        <v>9</v>
      </c>
      <c r="D38" s="7"/>
      <c r="E38" s="7"/>
      <c r="F38" s="7"/>
      <c r="G38" s="7"/>
      <c r="H38" s="7"/>
    </row>
    <row r="39" spans="1:8" s="3" customFormat="1" ht="13.5">
      <c r="A39" s="8" t="s">
        <v>10</v>
      </c>
      <c r="B39" s="9"/>
      <c r="C39" s="9"/>
      <c r="D39" s="7"/>
      <c r="E39" s="7"/>
      <c r="F39" s="7"/>
      <c r="G39" s="7"/>
      <c r="H39" s="7"/>
    </row>
    <row r="40" s="7" customFormat="1" ht="13.5">
      <c r="A40" s="10"/>
    </row>
    <row r="41" s="3" customFormat="1" ht="13.5">
      <c r="A41" s="3" t="s">
        <v>61</v>
      </c>
    </row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</sheetData>
  <sheetProtection/>
  <printOptions/>
  <pageMargins left="0.75" right="0.75" top="1" bottom="1" header="0.5" footer="0.5"/>
  <pageSetup horizontalDpi="600" verticalDpi="600" orientation="landscape" paperSize="9" scale="69" r:id="rId2"/>
  <colBreaks count="2" manualBreakCount="2">
    <brk id="5" max="47" man="1"/>
    <brk id="23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42" customWidth="1"/>
    <col min="2" max="2" width="7.421875" style="145" customWidth="1"/>
    <col min="3" max="3" width="10.7109375" style="145" customWidth="1"/>
    <col min="4" max="4" width="44.7109375" style="142" customWidth="1"/>
    <col min="5" max="6" width="20.7109375" style="145" customWidth="1"/>
    <col min="7" max="7" width="2.57421875" style="142" customWidth="1"/>
    <col min="8" max="16384" width="9.140625" style="142" customWidth="1"/>
  </cols>
  <sheetData>
    <row r="1" spans="1:7" ht="18" customHeight="1">
      <c r="A1" s="138" t="s">
        <v>0</v>
      </c>
      <c r="B1" s="139"/>
      <c r="C1" s="139"/>
      <c r="D1" s="140"/>
      <c r="E1" s="139"/>
      <c r="F1" s="139"/>
      <c r="G1" s="141"/>
    </row>
    <row r="2" spans="1:7" ht="12" customHeight="1">
      <c r="A2" s="140"/>
      <c r="B2" s="139"/>
      <c r="C2" s="139"/>
      <c r="D2" s="140"/>
      <c r="E2" s="139"/>
      <c r="F2" s="139"/>
      <c r="G2" s="141"/>
    </row>
    <row r="3" spans="1:7" ht="10.5" customHeight="1">
      <c r="A3" s="140"/>
      <c r="B3" s="139"/>
      <c r="C3" s="143"/>
      <c r="D3" s="144"/>
      <c r="E3" s="139"/>
      <c r="F3" s="139"/>
      <c r="G3" s="141"/>
    </row>
    <row r="4" spans="1:7" ht="10.5" customHeight="1">
      <c r="A4" s="140"/>
      <c r="B4" s="139"/>
      <c r="C4" s="139"/>
      <c r="D4" s="140"/>
      <c r="E4" s="139"/>
      <c r="F4" s="139"/>
      <c r="G4" s="141"/>
    </row>
    <row r="5" spans="1:7" ht="10.5" customHeight="1">
      <c r="A5" s="140"/>
      <c r="B5" s="139"/>
      <c r="C5" s="139"/>
      <c r="D5" s="140"/>
      <c r="E5" s="139"/>
      <c r="F5" s="139"/>
      <c r="G5" s="141"/>
    </row>
    <row r="6" spans="1:7" ht="10.5" customHeight="1">
      <c r="A6" s="140"/>
      <c r="B6" s="139"/>
      <c r="C6" s="139"/>
      <c r="D6" s="140"/>
      <c r="E6" s="139"/>
      <c r="F6" s="139"/>
      <c r="G6" s="141"/>
    </row>
    <row r="7" spans="1:7" ht="13.5">
      <c r="A7" s="140"/>
      <c r="B7" s="172" t="s">
        <v>111</v>
      </c>
      <c r="C7" s="172"/>
      <c r="D7" s="172"/>
      <c r="E7" s="172"/>
      <c r="F7" s="172"/>
      <c r="G7" s="141"/>
    </row>
    <row r="8" spans="1:7" ht="11.25" customHeight="1">
      <c r="A8" s="140"/>
      <c r="B8" s="139"/>
      <c r="C8" s="139"/>
      <c r="D8" s="140"/>
      <c r="E8" s="139"/>
      <c r="F8" s="139"/>
      <c r="G8" s="141"/>
    </row>
    <row r="9" spans="1:7" ht="14.25" thickBot="1">
      <c r="A9" s="140"/>
      <c r="B9" s="139"/>
      <c r="C9" s="139"/>
      <c r="D9" s="140"/>
      <c r="E9" s="139"/>
      <c r="F9" s="139"/>
      <c r="G9" s="141"/>
    </row>
    <row r="10" spans="1:7" s="145" customFormat="1" ht="37.5" customHeight="1" thickTop="1">
      <c r="A10" s="140"/>
      <c r="B10" s="173" t="s">
        <v>112</v>
      </c>
      <c r="C10" s="175" t="s">
        <v>113</v>
      </c>
      <c r="D10" s="176"/>
      <c r="E10" s="181" t="s">
        <v>114</v>
      </c>
      <c r="F10" s="179" t="s">
        <v>115</v>
      </c>
      <c r="G10" s="141"/>
    </row>
    <row r="11" spans="1:7" s="145" customFormat="1" ht="13.5">
      <c r="A11" s="140"/>
      <c r="B11" s="174"/>
      <c r="C11" s="177"/>
      <c r="D11" s="178"/>
      <c r="E11" s="182"/>
      <c r="F11" s="180"/>
      <c r="G11" s="141"/>
    </row>
    <row r="12" spans="1:7" s="145" customFormat="1" ht="13.5">
      <c r="A12" s="140"/>
      <c r="B12" s="146"/>
      <c r="C12" s="147"/>
      <c r="D12" s="148"/>
      <c r="E12" s="149"/>
      <c r="F12" s="150"/>
      <c r="G12" s="141"/>
    </row>
    <row r="13" spans="1:7" s="145" customFormat="1" ht="27">
      <c r="A13" s="140"/>
      <c r="B13" s="151">
        <v>1</v>
      </c>
      <c r="C13" s="152" t="s">
        <v>117</v>
      </c>
      <c r="D13" s="153" t="s">
        <v>124</v>
      </c>
      <c r="E13" s="154" t="s">
        <v>131</v>
      </c>
      <c r="F13" s="155" t="s">
        <v>116</v>
      </c>
      <c r="G13" s="141"/>
    </row>
    <row r="14" spans="1:7" s="145" customFormat="1" ht="27">
      <c r="A14" s="140"/>
      <c r="B14" s="151">
        <v>2</v>
      </c>
      <c r="C14" s="152" t="s">
        <v>118</v>
      </c>
      <c r="D14" s="153" t="s">
        <v>125</v>
      </c>
      <c r="E14" s="154" t="s">
        <v>131</v>
      </c>
      <c r="F14" s="155" t="s">
        <v>116</v>
      </c>
      <c r="G14" s="141"/>
    </row>
    <row r="15" spans="1:7" s="145" customFormat="1" ht="27">
      <c r="A15" s="140"/>
      <c r="B15" s="151">
        <v>3</v>
      </c>
      <c r="C15" s="152" t="s">
        <v>119</v>
      </c>
      <c r="D15" s="153" t="s">
        <v>126</v>
      </c>
      <c r="E15" s="154" t="s">
        <v>131</v>
      </c>
      <c r="F15" s="155" t="s">
        <v>116</v>
      </c>
      <c r="G15" s="141"/>
    </row>
    <row r="16" spans="1:7" s="145" customFormat="1" ht="27">
      <c r="A16" s="140"/>
      <c r="B16" s="151">
        <v>4</v>
      </c>
      <c r="C16" s="152" t="s">
        <v>120</v>
      </c>
      <c r="D16" s="153" t="s">
        <v>127</v>
      </c>
      <c r="E16" s="154" t="s">
        <v>131</v>
      </c>
      <c r="F16" s="155" t="s">
        <v>116</v>
      </c>
      <c r="G16" s="141"/>
    </row>
    <row r="17" spans="1:7" s="145" customFormat="1" ht="27">
      <c r="A17" s="140"/>
      <c r="B17" s="151">
        <v>5</v>
      </c>
      <c r="C17" s="152" t="s">
        <v>121</v>
      </c>
      <c r="D17" s="153" t="s">
        <v>128</v>
      </c>
      <c r="E17" s="154" t="s">
        <v>131</v>
      </c>
      <c r="F17" s="155" t="s">
        <v>116</v>
      </c>
      <c r="G17" s="141"/>
    </row>
    <row r="18" spans="1:7" s="145" customFormat="1" ht="27">
      <c r="A18" s="140"/>
      <c r="B18" s="151">
        <v>6</v>
      </c>
      <c r="C18" s="152" t="s">
        <v>122</v>
      </c>
      <c r="D18" s="153" t="s">
        <v>129</v>
      </c>
      <c r="E18" s="154" t="s">
        <v>131</v>
      </c>
      <c r="F18" s="155" t="s">
        <v>116</v>
      </c>
      <c r="G18" s="141"/>
    </row>
    <row r="19" spans="1:7" s="145" customFormat="1" ht="27.75" thickBot="1">
      <c r="A19" s="140"/>
      <c r="B19" s="156">
        <v>7</v>
      </c>
      <c r="C19" s="157" t="s">
        <v>123</v>
      </c>
      <c r="D19" s="158" t="s">
        <v>130</v>
      </c>
      <c r="E19" s="159" t="s">
        <v>131</v>
      </c>
      <c r="F19" s="160" t="s">
        <v>116</v>
      </c>
      <c r="G19" s="141"/>
    </row>
    <row r="20" ht="14.25" thickTop="1"/>
  </sheetData>
  <sheetProtection insertRows="0" selectLockedCells="1"/>
  <mergeCells count="5">
    <mergeCell ref="B7:F7"/>
    <mergeCell ref="B10:B11"/>
    <mergeCell ref="C10:D11"/>
    <mergeCell ref="F10:F11"/>
    <mergeCell ref="E10:E11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140625" style="11" customWidth="1"/>
    <col min="3" max="3" width="11.7109375" style="11" customWidth="1"/>
    <col min="4" max="4" width="43.140625" style="11" customWidth="1"/>
    <col min="5" max="9" width="11.7109375" style="11" customWidth="1"/>
    <col min="10" max="16384" width="9.140625" style="11" customWidth="1"/>
  </cols>
  <sheetData>
    <row r="1" ht="13.5">
      <c r="A1" s="11" t="str">
        <f>+CONCATENATE('Poc.strana'!$A$13)</f>
        <v>АГЕНЦИЈА ЗА ЕНЕРГЕТИКУ РЕПУБЛИКЕ СРБИЈЕ</v>
      </c>
    </row>
    <row r="3" ht="13.5">
      <c r="B3" s="11" t="str">
        <f>+CONCATENATE('Poc.strana'!A22," ",'Poc.strana'!C22)</f>
        <v>Назив енергетског субјекта: ЈП ЕМС</v>
      </c>
    </row>
    <row r="4" ht="13.5">
      <c r="B4" s="11" t="str">
        <f>+CONCATENATE('Poc.strana'!A35," ",'Poc.strana'!C35)</f>
        <v>Датум обраде: </v>
      </c>
    </row>
    <row r="7" spans="2:9" ht="13.5">
      <c r="B7" s="203" t="str">
        <f>+CONCATENATE("Табела ЕТK-3.4-5. Прикључење објеката на преносни систем у периоду ",'Poc.strana'!C25,". године")</f>
        <v>Табела ЕТK-3.4-5. Прикључење објеката на преносни систем у периоду 01.01.2019 - 31.12.2019.. године</v>
      </c>
      <c r="C7" s="203"/>
      <c r="D7" s="204"/>
      <c r="E7" s="204"/>
      <c r="F7" s="204"/>
      <c r="G7" s="204"/>
      <c r="H7" s="204"/>
      <c r="I7" s="204"/>
    </row>
    <row r="8" ht="14.25" thickBot="1"/>
    <row r="9" spans="3:9" ht="14.25" thickTop="1">
      <c r="C9" s="207" t="s">
        <v>12</v>
      </c>
      <c r="D9" s="208"/>
      <c r="E9" s="205" t="s">
        <v>21</v>
      </c>
      <c r="F9" s="211" t="s">
        <v>64</v>
      </c>
      <c r="G9" s="211"/>
      <c r="H9" s="211"/>
      <c r="I9" s="217" t="s">
        <v>11</v>
      </c>
    </row>
    <row r="10" spans="3:9" ht="14.25" thickBot="1">
      <c r="C10" s="209"/>
      <c r="D10" s="210"/>
      <c r="E10" s="206"/>
      <c r="F10" s="161">
        <v>400</v>
      </c>
      <c r="G10" s="161">
        <v>220</v>
      </c>
      <c r="H10" s="162">
        <v>110</v>
      </c>
      <c r="I10" s="218"/>
    </row>
    <row r="11" spans="2:9" ht="25.5" customHeight="1" thickTop="1">
      <c r="B11" s="189" t="s">
        <v>138</v>
      </c>
      <c r="C11" s="187" t="s">
        <v>132</v>
      </c>
      <c r="D11" s="188"/>
      <c r="E11" s="130"/>
      <c r="F11" s="131"/>
      <c r="G11" s="131"/>
      <c r="H11" s="132"/>
      <c r="I11" s="48">
        <f aca="true" t="shared" si="0" ref="I11:I22">SUM(F11:H11)</f>
        <v>0</v>
      </c>
    </row>
    <row r="12" spans="2:9" ht="25.5" customHeight="1">
      <c r="B12" s="190"/>
      <c r="C12" s="187" t="s">
        <v>133</v>
      </c>
      <c r="D12" s="188"/>
      <c r="E12" s="46"/>
      <c r="F12" s="22"/>
      <c r="G12" s="22"/>
      <c r="H12" s="47"/>
      <c r="I12" s="48">
        <f t="shared" si="0"/>
        <v>0</v>
      </c>
    </row>
    <row r="13" spans="2:9" ht="25.5" customHeight="1">
      <c r="B13" s="190"/>
      <c r="C13" s="194" t="s">
        <v>26</v>
      </c>
      <c r="D13" s="49" t="s">
        <v>134</v>
      </c>
      <c r="E13" s="46"/>
      <c r="F13" s="22"/>
      <c r="G13" s="22"/>
      <c r="H13" s="22"/>
      <c r="I13" s="48">
        <f t="shared" si="0"/>
        <v>0</v>
      </c>
    </row>
    <row r="14" spans="2:9" ht="25.5" customHeight="1">
      <c r="B14" s="190"/>
      <c r="C14" s="195"/>
      <c r="D14" s="49" t="s">
        <v>135</v>
      </c>
      <c r="E14" s="133"/>
      <c r="F14" s="16"/>
      <c r="G14" s="16"/>
      <c r="H14" s="16"/>
      <c r="I14" s="48">
        <f t="shared" si="0"/>
        <v>0</v>
      </c>
    </row>
    <row r="15" spans="2:9" ht="25.5" customHeight="1">
      <c r="B15" s="190"/>
      <c r="C15" s="195"/>
      <c r="D15" s="49" t="s">
        <v>141</v>
      </c>
      <c r="E15" s="50"/>
      <c r="F15" s="51"/>
      <c r="G15" s="51"/>
      <c r="H15" s="52"/>
      <c r="I15" s="48">
        <f t="shared" si="0"/>
        <v>0</v>
      </c>
    </row>
    <row r="16" spans="2:9" ht="25.5" customHeight="1">
      <c r="B16" s="190"/>
      <c r="C16" s="195"/>
      <c r="D16" s="30" t="s">
        <v>142</v>
      </c>
      <c r="E16" s="39"/>
      <c r="F16" s="17"/>
      <c r="G16" s="17"/>
      <c r="H16" s="54"/>
      <c r="I16" s="48">
        <f t="shared" si="0"/>
        <v>0</v>
      </c>
    </row>
    <row r="17" spans="2:9" ht="25.5" customHeight="1">
      <c r="B17" s="190"/>
      <c r="C17" s="195"/>
      <c r="D17" s="56" t="s">
        <v>136</v>
      </c>
      <c r="E17" s="39"/>
      <c r="F17" s="17"/>
      <c r="G17" s="17"/>
      <c r="H17" s="54"/>
      <c r="I17" s="48">
        <f t="shared" si="0"/>
        <v>0</v>
      </c>
    </row>
    <row r="18" spans="2:9" ht="25.5" customHeight="1">
      <c r="B18" s="190"/>
      <c r="C18" s="195"/>
      <c r="D18" s="56" t="s">
        <v>137</v>
      </c>
      <c r="E18" s="39"/>
      <c r="F18" s="17"/>
      <c r="G18" s="17"/>
      <c r="H18" s="54"/>
      <c r="I18" s="48">
        <f t="shared" si="0"/>
        <v>0</v>
      </c>
    </row>
    <row r="19" spans="2:9" ht="25.5" customHeight="1">
      <c r="B19" s="190"/>
      <c r="C19" s="195"/>
      <c r="D19" s="58" t="s">
        <v>139</v>
      </c>
      <c r="E19" s="46"/>
      <c r="F19" s="163">
        <f aca="true" t="shared" si="1" ref="F19:H20">F13+F15+F17</f>
        <v>0</v>
      </c>
      <c r="G19" s="163">
        <f t="shared" si="1"/>
        <v>0</v>
      </c>
      <c r="H19" s="163">
        <f t="shared" si="1"/>
        <v>0</v>
      </c>
      <c r="I19" s="48">
        <f>SUM(F19:H19)</f>
        <v>0</v>
      </c>
    </row>
    <row r="20" spans="2:9" ht="25.5" customHeight="1">
      <c r="B20" s="190"/>
      <c r="C20" s="196"/>
      <c r="D20" s="58" t="s">
        <v>140</v>
      </c>
      <c r="E20" s="46"/>
      <c r="F20" s="46">
        <f t="shared" si="1"/>
        <v>0</v>
      </c>
      <c r="G20" s="46">
        <f t="shared" si="1"/>
        <v>0</v>
      </c>
      <c r="H20" s="46">
        <f t="shared" si="1"/>
        <v>0</v>
      </c>
      <c r="I20" s="48">
        <f>SUM(F20:H20)</f>
        <v>0</v>
      </c>
    </row>
    <row r="21" spans="2:9" ht="25.5" customHeight="1">
      <c r="B21" s="190"/>
      <c r="C21" s="187" t="s">
        <v>143</v>
      </c>
      <c r="D21" s="188"/>
      <c r="E21" s="46"/>
      <c r="F21" s="22"/>
      <c r="G21" s="22"/>
      <c r="H21" s="47"/>
      <c r="I21" s="48">
        <f t="shared" si="0"/>
        <v>0</v>
      </c>
    </row>
    <row r="22" spans="2:9" ht="25.5" customHeight="1">
      <c r="B22" s="190"/>
      <c r="C22" s="187" t="s">
        <v>144</v>
      </c>
      <c r="D22" s="188"/>
      <c r="E22" s="46"/>
      <c r="F22" s="22"/>
      <c r="G22" s="22"/>
      <c r="H22" s="47"/>
      <c r="I22" s="48">
        <f t="shared" si="0"/>
        <v>0</v>
      </c>
    </row>
    <row r="23" spans="2:9" ht="25.5" customHeight="1">
      <c r="B23" s="190"/>
      <c r="C23" s="187" t="s">
        <v>143</v>
      </c>
      <c r="D23" s="188"/>
      <c r="E23" s="164" t="s">
        <v>24</v>
      </c>
      <c r="F23" s="165">
        <f aca="true" t="shared" si="2" ref="F23:I24">+IF(F11&gt;0,F21/F11,0)</f>
        <v>0</v>
      </c>
      <c r="G23" s="165">
        <f t="shared" si="2"/>
        <v>0</v>
      </c>
      <c r="H23" s="165">
        <f t="shared" si="2"/>
        <v>0</v>
      </c>
      <c r="I23" s="166">
        <f t="shared" si="2"/>
        <v>0</v>
      </c>
    </row>
    <row r="24" spans="2:9" ht="25.5" customHeight="1">
      <c r="B24" s="190"/>
      <c r="C24" s="187" t="s">
        <v>144</v>
      </c>
      <c r="D24" s="188"/>
      <c r="E24" s="164" t="s">
        <v>24</v>
      </c>
      <c r="F24" s="165">
        <f t="shared" si="2"/>
        <v>0</v>
      </c>
      <c r="G24" s="165">
        <f t="shared" si="2"/>
        <v>0</v>
      </c>
      <c r="H24" s="165">
        <f t="shared" si="2"/>
        <v>0</v>
      </c>
      <c r="I24" s="166">
        <f t="shared" si="2"/>
        <v>0</v>
      </c>
    </row>
    <row r="25" spans="2:9" ht="25.5" customHeight="1">
      <c r="B25" s="190"/>
      <c r="C25" s="187" t="s">
        <v>145</v>
      </c>
      <c r="D25" s="188"/>
      <c r="E25" s="167" t="s">
        <v>23</v>
      </c>
      <c r="F25" s="170"/>
      <c r="G25" s="170"/>
      <c r="H25" s="171"/>
      <c r="I25" s="166">
        <f>+IF((I11&lt;&gt;0),((F25*F11+G25*G11+H11*H25)/(I11)),0)</f>
        <v>0</v>
      </c>
    </row>
    <row r="26" spans="2:9" ht="25.5" customHeight="1">
      <c r="B26" s="191"/>
      <c r="C26" s="187" t="s">
        <v>146</v>
      </c>
      <c r="D26" s="188"/>
      <c r="E26" s="167" t="s">
        <v>23</v>
      </c>
      <c r="F26" s="168"/>
      <c r="G26" s="168"/>
      <c r="H26" s="169"/>
      <c r="I26" s="166">
        <f>+IF((I12&lt;&gt;0),((F26*F12+G26*G12+H12*H26)/(I12)),0)</f>
        <v>0</v>
      </c>
    </row>
    <row r="27" spans="2:9" ht="25.5" customHeight="1">
      <c r="B27" s="197" t="s">
        <v>80</v>
      </c>
      <c r="C27" s="201" t="s">
        <v>27</v>
      </c>
      <c r="D27" s="202"/>
      <c r="E27" s="61"/>
      <c r="F27" s="17"/>
      <c r="G27" s="17"/>
      <c r="H27" s="54"/>
      <c r="I27" s="57">
        <f aca="true" t="shared" si="3" ref="I27:I32">SUM(F27:H27)</f>
        <v>0</v>
      </c>
    </row>
    <row r="28" spans="2:9" ht="25.5" customHeight="1">
      <c r="B28" s="212"/>
      <c r="C28" s="214" t="s">
        <v>28</v>
      </c>
      <c r="D28" s="29" t="s">
        <v>29</v>
      </c>
      <c r="E28" s="40"/>
      <c r="F28" s="16"/>
      <c r="G28" s="16"/>
      <c r="H28" s="62"/>
      <c r="I28" s="63">
        <f t="shared" si="3"/>
        <v>0</v>
      </c>
    </row>
    <row r="29" spans="2:9" ht="25.5" customHeight="1">
      <c r="B29" s="212"/>
      <c r="C29" s="215"/>
      <c r="D29" s="56" t="s">
        <v>30</v>
      </c>
      <c r="E29" s="61"/>
      <c r="F29" s="17"/>
      <c r="G29" s="17"/>
      <c r="H29" s="54"/>
      <c r="I29" s="57">
        <f t="shared" si="3"/>
        <v>0</v>
      </c>
    </row>
    <row r="30" spans="2:9" ht="25.5" customHeight="1">
      <c r="B30" s="212"/>
      <c r="C30" s="215"/>
      <c r="D30" s="58" t="s">
        <v>11</v>
      </c>
      <c r="E30" s="64"/>
      <c r="F30" s="46">
        <f>SUM(F28:F29)</f>
        <v>0</v>
      </c>
      <c r="G30" s="46">
        <f>SUM(G28:G29)</f>
        <v>0</v>
      </c>
      <c r="H30" s="59">
        <f>SUM(H28:H29)</f>
        <v>0</v>
      </c>
      <c r="I30" s="48">
        <f t="shared" si="3"/>
        <v>0</v>
      </c>
    </row>
    <row r="31" spans="2:9" ht="25.5" customHeight="1">
      <c r="B31" s="213"/>
      <c r="C31" s="216"/>
      <c r="D31" s="24" t="s">
        <v>31</v>
      </c>
      <c r="E31" s="64"/>
      <c r="F31" s="22"/>
      <c r="G31" s="22"/>
      <c r="H31" s="47"/>
      <c r="I31" s="48">
        <f t="shared" si="3"/>
        <v>0</v>
      </c>
    </row>
    <row r="32" spans="2:9" ht="25.5" customHeight="1">
      <c r="B32" s="197" t="s">
        <v>148</v>
      </c>
      <c r="C32" s="185" t="s">
        <v>62</v>
      </c>
      <c r="D32" s="186"/>
      <c r="E32" s="41"/>
      <c r="F32" s="18"/>
      <c r="G32" s="18"/>
      <c r="H32" s="65"/>
      <c r="I32" s="53">
        <f t="shared" si="3"/>
        <v>0</v>
      </c>
    </row>
    <row r="33" spans="2:9" ht="27" customHeight="1">
      <c r="B33" s="190"/>
      <c r="C33" s="199" t="s">
        <v>149</v>
      </c>
      <c r="D33" s="200"/>
      <c r="E33" s="39"/>
      <c r="F33" s="17"/>
      <c r="G33" s="17"/>
      <c r="H33" s="54"/>
      <c r="I33" s="55">
        <f>SUM(F33:H33)</f>
        <v>0</v>
      </c>
    </row>
    <row r="34" spans="2:9" ht="25.5" customHeight="1">
      <c r="B34" s="190"/>
      <c r="C34" s="192" t="s">
        <v>63</v>
      </c>
      <c r="D34" s="193"/>
      <c r="E34" s="39"/>
      <c r="F34" s="17"/>
      <c r="G34" s="17"/>
      <c r="H34" s="54"/>
      <c r="I34" s="55">
        <f>SUM(F34:H34)</f>
        <v>0</v>
      </c>
    </row>
    <row r="35" spans="2:9" ht="25.5" customHeight="1" thickBot="1">
      <c r="B35" s="198"/>
      <c r="C35" s="183" t="s">
        <v>150</v>
      </c>
      <c r="D35" s="184"/>
      <c r="E35" s="42" t="s">
        <v>23</v>
      </c>
      <c r="F35" s="19"/>
      <c r="G35" s="19"/>
      <c r="H35" s="66"/>
      <c r="I35" s="20"/>
    </row>
    <row r="36" ht="14.25" thickTop="1"/>
    <row r="37" ht="15">
      <c r="B37" s="108"/>
    </row>
    <row r="39" ht="13.5">
      <c r="B39" s="11" t="s">
        <v>65</v>
      </c>
    </row>
  </sheetData>
  <sheetProtection/>
  <mergeCells count="23">
    <mergeCell ref="C26:D26"/>
    <mergeCell ref="I9:I10"/>
    <mergeCell ref="C24:D24"/>
    <mergeCell ref="B32:B35"/>
    <mergeCell ref="C33:D33"/>
    <mergeCell ref="C21:D21"/>
    <mergeCell ref="C27:D27"/>
    <mergeCell ref="B7:I7"/>
    <mergeCell ref="E9:E10"/>
    <mergeCell ref="C9:D10"/>
    <mergeCell ref="F9:H9"/>
    <mergeCell ref="B27:B31"/>
    <mergeCell ref="C28:C31"/>
    <mergeCell ref="C35:D35"/>
    <mergeCell ref="C32:D32"/>
    <mergeCell ref="C11:D11"/>
    <mergeCell ref="B11:B26"/>
    <mergeCell ref="C22:D22"/>
    <mergeCell ref="C23:D23"/>
    <mergeCell ref="C25:D25"/>
    <mergeCell ref="C34:D34"/>
    <mergeCell ref="C13:C20"/>
    <mergeCell ref="C12:D12"/>
  </mergeCells>
  <printOptions horizontalCentered="1"/>
  <pageMargins left="0.75" right="0.75" top="1" bottom="1" header="0.5" footer="0.5"/>
  <pageSetup horizontalDpi="600" verticalDpi="600" orientation="landscape" paperSize="9" scale="69" r:id="rId1"/>
  <headerFooter alignWithMargins="0">
    <oddFooter>&amp;CСтрана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3.7109375" style="11" customWidth="1"/>
    <col min="3" max="3" width="7.421875" style="11" customWidth="1"/>
    <col min="4" max="4" width="42.140625" style="11" customWidth="1"/>
    <col min="5" max="6" width="11.7109375" style="11" customWidth="1"/>
    <col min="7" max="16384" width="9.140625" style="11" customWidth="1"/>
  </cols>
  <sheetData>
    <row r="1" ht="13.5">
      <c r="A1" s="11" t="str">
        <f>+CONCATENATE('Poc.strana'!$A$13)</f>
        <v>АГЕНЦИЈА ЗА ЕНЕРГЕТИКУ РЕПУБЛИКЕ СРБИЈЕ</v>
      </c>
    </row>
    <row r="3" ht="13.5">
      <c r="B3" s="11" t="str">
        <f>+CONCATENATE('Poc.strana'!A22," ",'Poc.strana'!C22)</f>
        <v>Назив енергетског субјекта: ЈП ЕМС</v>
      </c>
    </row>
    <row r="4" ht="13.5">
      <c r="B4" s="11" t="str">
        <f>+CONCATENATE('Poc.strana'!A35," ",'Poc.strana'!C35)</f>
        <v>Датум обраде: </v>
      </c>
    </row>
    <row r="7" spans="2:6" ht="13.5">
      <c r="B7" s="203" t="str">
        <f>+CONCATENATE("Табела ЕТK-3.4-6. Обустава испоруке електричне енергије у периоду ",'Poc.strana'!C25,". године")</f>
        <v>Табела ЕТK-3.4-6. Обустава испоруке електричне енергије у периоду 01.01.2019 - 31.12.2019.. године</v>
      </c>
      <c r="C7" s="203"/>
      <c r="D7" s="204"/>
      <c r="E7" s="204"/>
      <c r="F7" s="204"/>
    </row>
    <row r="8" ht="14.25" thickBot="1"/>
    <row r="9" spans="3:6" ht="14.25" thickTop="1">
      <c r="C9" s="207" t="s">
        <v>12</v>
      </c>
      <c r="D9" s="208"/>
      <c r="E9" s="205" t="s">
        <v>21</v>
      </c>
      <c r="F9" s="217" t="s">
        <v>11</v>
      </c>
    </row>
    <row r="10" spans="3:6" ht="14.25" thickBot="1">
      <c r="C10" s="209"/>
      <c r="D10" s="210"/>
      <c r="E10" s="230"/>
      <c r="F10" s="229"/>
    </row>
    <row r="11" spans="2:6" ht="25.5" customHeight="1" thickTop="1">
      <c r="B11" s="189" t="s">
        <v>153</v>
      </c>
      <c r="C11" s="227" t="s">
        <v>32</v>
      </c>
      <c r="D11" s="29" t="s">
        <v>33</v>
      </c>
      <c r="E11" s="67"/>
      <c r="F11" s="109"/>
    </row>
    <row r="12" spans="2:6" ht="25.5" customHeight="1">
      <c r="B12" s="190"/>
      <c r="C12" s="228"/>
      <c r="D12" s="30" t="s">
        <v>151</v>
      </c>
      <c r="E12" s="68"/>
      <c r="F12" s="32"/>
    </row>
    <row r="13" spans="2:6" ht="25.5" customHeight="1">
      <c r="B13" s="190"/>
      <c r="C13" s="228"/>
      <c r="D13" s="31" t="s">
        <v>152</v>
      </c>
      <c r="E13" s="69"/>
      <c r="F13" s="110"/>
    </row>
    <row r="14" spans="2:6" ht="25.5" customHeight="1">
      <c r="B14" s="190"/>
      <c r="C14" s="228"/>
      <c r="D14" s="117" t="s">
        <v>11</v>
      </c>
      <c r="E14" s="69"/>
      <c r="F14" s="112"/>
    </row>
    <row r="15" spans="2:6" ht="25.5" customHeight="1">
      <c r="B15" s="190"/>
      <c r="C15" s="187" t="s">
        <v>154</v>
      </c>
      <c r="D15" s="232"/>
      <c r="E15" s="69"/>
      <c r="F15" s="112"/>
    </row>
    <row r="16" spans="2:6" ht="25.5" customHeight="1">
      <c r="B16" s="191"/>
      <c r="C16" s="187" t="s">
        <v>67</v>
      </c>
      <c r="D16" s="232"/>
      <c r="E16" s="69" t="s">
        <v>23</v>
      </c>
      <c r="F16" s="112"/>
    </row>
    <row r="17" spans="2:6" ht="25.5" customHeight="1">
      <c r="B17" s="197" t="s">
        <v>155</v>
      </c>
      <c r="C17" s="185" t="s">
        <v>34</v>
      </c>
      <c r="D17" s="231"/>
      <c r="E17" s="70"/>
      <c r="F17" s="111"/>
    </row>
    <row r="18" spans="2:6" ht="25.5" customHeight="1">
      <c r="B18" s="190"/>
      <c r="C18" s="199" t="s">
        <v>35</v>
      </c>
      <c r="D18" s="200"/>
      <c r="E18" s="71"/>
      <c r="F18" s="32"/>
    </row>
    <row r="19" spans="2:6" ht="25.5" customHeight="1">
      <c r="B19" s="190"/>
      <c r="C19" s="199" t="s">
        <v>15</v>
      </c>
      <c r="D19" s="200"/>
      <c r="E19" s="71" t="s">
        <v>23</v>
      </c>
      <c r="F19" s="32"/>
    </row>
    <row r="20" spans="2:6" ht="25.5" customHeight="1">
      <c r="B20" s="190"/>
      <c r="C20" s="199" t="s">
        <v>36</v>
      </c>
      <c r="D20" s="200"/>
      <c r="E20" s="71"/>
      <c r="F20" s="32"/>
    </row>
    <row r="21" spans="2:6" ht="25.5" customHeight="1">
      <c r="B21" s="222"/>
      <c r="C21" s="199" t="s">
        <v>37</v>
      </c>
      <c r="D21" s="200"/>
      <c r="E21" s="72"/>
      <c r="F21" s="32"/>
    </row>
    <row r="22" spans="2:6" ht="25.5" customHeight="1">
      <c r="B22" s="223"/>
      <c r="C22" s="219" t="s">
        <v>14</v>
      </c>
      <c r="D22" s="220"/>
      <c r="E22" s="73" t="s">
        <v>23</v>
      </c>
      <c r="F22" s="21"/>
    </row>
    <row r="23" spans="2:6" ht="25.5" customHeight="1">
      <c r="B23" s="197" t="s">
        <v>156</v>
      </c>
      <c r="C23" s="185" t="s">
        <v>38</v>
      </c>
      <c r="D23" s="186"/>
      <c r="E23" s="74"/>
      <c r="F23" s="111"/>
    </row>
    <row r="24" spans="2:6" ht="25.5" customHeight="1">
      <c r="B24" s="212"/>
      <c r="C24" s="199" t="s">
        <v>157</v>
      </c>
      <c r="D24" s="200"/>
      <c r="E24" s="72"/>
      <c r="F24" s="32"/>
    </row>
    <row r="25" spans="2:6" ht="25.5" customHeight="1">
      <c r="B25" s="212"/>
      <c r="C25" s="224" t="s">
        <v>39</v>
      </c>
      <c r="D25" s="225"/>
      <c r="E25" s="70"/>
      <c r="F25" s="32"/>
    </row>
    <row r="26" spans="2:6" ht="25.5" customHeight="1" thickBot="1">
      <c r="B26" s="221"/>
      <c r="C26" s="183" t="s">
        <v>16</v>
      </c>
      <c r="D26" s="226"/>
      <c r="E26" s="75" t="s">
        <v>23</v>
      </c>
      <c r="F26" s="20"/>
    </row>
    <row r="27" ht="14.25" thickTop="1"/>
    <row r="28" ht="13.5">
      <c r="B28" s="11" t="s">
        <v>66</v>
      </c>
    </row>
  </sheetData>
  <sheetProtection/>
  <mergeCells count="20">
    <mergeCell ref="C16:D16"/>
    <mergeCell ref="C19:D19"/>
    <mergeCell ref="C11:C14"/>
    <mergeCell ref="B7:F7"/>
    <mergeCell ref="F9:F10"/>
    <mergeCell ref="E9:E10"/>
    <mergeCell ref="C9:D10"/>
    <mergeCell ref="C17:D17"/>
    <mergeCell ref="C15:D15"/>
    <mergeCell ref="B11:B16"/>
    <mergeCell ref="C20:D20"/>
    <mergeCell ref="C21:D21"/>
    <mergeCell ref="C22:D22"/>
    <mergeCell ref="B23:B26"/>
    <mergeCell ref="B17:B22"/>
    <mergeCell ref="C24:D24"/>
    <mergeCell ref="C25:D25"/>
    <mergeCell ref="C26:D26"/>
    <mergeCell ref="C23:D23"/>
    <mergeCell ref="C18:D18"/>
  </mergeCells>
  <printOptions horizontalCentered="1"/>
  <pageMargins left="0.75" right="0.75" top="1" bottom="1" header="0.5" footer="0.5"/>
  <pageSetup horizontalDpi="600" verticalDpi="600" orientation="landscape" paperSize="9" scale="75" r:id="rId1"/>
  <headerFooter alignWithMargins="0">
    <oddFooter>&amp;CСтрана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1.57421875" style="11" customWidth="1"/>
    <col min="3" max="3" width="8.8515625" style="11" customWidth="1"/>
    <col min="4" max="4" width="40.57421875" style="11" customWidth="1"/>
    <col min="5" max="6" width="11.7109375" style="11" customWidth="1"/>
    <col min="7" max="16384" width="9.140625" style="11" customWidth="1"/>
  </cols>
  <sheetData>
    <row r="1" ht="13.5">
      <c r="A1" s="11" t="str">
        <f>+CONCATENATE('Poc.strana'!$A$13)</f>
        <v>АГЕНЦИЈА ЗА ЕНЕРГЕТИКУ РЕПУБЛИКЕ СРБИЈЕ</v>
      </c>
    </row>
    <row r="3" ht="13.5">
      <c r="B3" s="11" t="str">
        <f>+CONCATENATE('Poc.strana'!A22," ",'Poc.strana'!C22)</f>
        <v>Назив енергетског субјекта: ЈП ЕМС</v>
      </c>
    </row>
    <row r="4" ht="13.5">
      <c r="B4" s="11" t="str">
        <f>+CONCATENATE('Poc.strana'!A35," ",'Poc.strana'!C35)</f>
        <v>Датум обраде: </v>
      </c>
    </row>
    <row r="7" spans="2:6" ht="13.5">
      <c r="B7" s="203" t="str">
        <f>+CONCATENATE("Табела ЕТK-3.4-7. Искључење објеката са преносног система у периоду ",'Poc.strana'!C25,". године")</f>
        <v>Табела ЕТK-3.4-7. Искључење објеката са преносног система у периоду 01.01.2019 - 31.12.2019.. године</v>
      </c>
      <c r="C7" s="204"/>
      <c r="D7" s="204"/>
      <c r="E7" s="204"/>
      <c r="F7" s="204"/>
    </row>
    <row r="8" ht="14.25" thickBot="1"/>
    <row r="9" spans="3:6" ht="14.25" thickTop="1">
      <c r="C9" s="207" t="s">
        <v>12</v>
      </c>
      <c r="D9" s="208"/>
      <c r="E9" s="205" t="s">
        <v>21</v>
      </c>
      <c r="F9" s="217" t="s">
        <v>11</v>
      </c>
    </row>
    <row r="10" spans="3:6" ht="14.25" thickBot="1">
      <c r="C10" s="209"/>
      <c r="D10" s="210"/>
      <c r="E10" s="230"/>
      <c r="F10" s="218"/>
    </row>
    <row r="11" spans="2:6" ht="25.5" customHeight="1" thickTop="1">
      <c r="B11" s="189" t="s">
        <v>158</v>
      </c>
      <c r="C11" s="227" t="s">
        <v>40</v>
      </c>
      <c r="D11" s="29" t="s">
        <v>41</v>
      </c>
      <c r="E11" s="67"/>
      <c r="F11" s="113"/>
    </row>
    <row r="12" spans="2:6" ht="25.5" customHeight="1">
      <c r="B12" s="212"/>
      <c r="C12" s="215"/>
      <c r="D12" s="30" t="s">
        <v>59</v>
      </c>
      <c r="E12" s="68"/>
      <c r="F12" s="78"/>
    </row>
    <row r="13" spans="2:6" ht="25.5" customHeight="1">
      <c r="B13" s="212"/>
      <c r="C13" s="215"/>
      <c r="D13" s="31" t="s">
        <v>152</v>
      </c>
      <c r="E13" s="69"/>
      <c r="F13" s="114"/>
    </row>
    <row r="14" spans="2:6" ht="25.5" customHeight="1">
      <c r="B14" s="212"/>
      <c r="C14" s="236"/>
      <c r="D14" s="76" t="s">
        <v>11</v>
      </c>
      <c r="E14" s="77"/>
      <c r="F14" s="115"/>
    </row>
    <row r="15" spans="2:6" ht="25.5" customHeight="1">
      <c r="B15" s="213"/>
      <c r="C15" s="187" t="s">
        <v>68</v>
      </c>
      <c r="D15" s="232"/>
      <c r="E15" s="69" t="s">
        <v>23</v>
      </c>
      <c r="F15" s="112"/>
    </row>
    <row r="16" spans="2:6" ht="25.5" customHeight="1">
      <c r="B16" s="197" t="s">
        <v>18</v>
      </c>
      <c r="C16" s="185" t="s">
        <v>42</v>
      </c>
      <c r="D16" s="237"/>
      <c r="E16" s="74"/>
      <c r="F16" s="116"/>
    </row>
    <row r="17" spans="2:6" ht="25.5" customHeight="1">
      <c r="B17" s="190"/>
      <c r="C17" s="199" t="s">
        <v>17</v>
      </c>
      <c r="D17" s="233"/>
      <c r="E17" s="72" t="s">
        <v>23</v>
      </c>
      <c r="F17" s="78"/>
    </row>
    <row r="18" spans="2:6" ht="25.5" customHeight="1">
      <c r="B18" s="190"/>
      <c r="C18" s="199" t="s">
        <v>43</v>
      </c>
      <c r="D18" s="233"/>
      <c r="E18" s="72"/>
      <c r="F18" s="78"/>
    </row>
    <row r="19" spans="2:6" ht="25.5" customHeight="1" thickBot="1">
      <c r="B19" s="235"/>
      <c r="C19" s="183" t="s">
        <v>19</v>
      </c>
      <c r="D19" s="234"/>
      <c r="E19" s="79" t="s">
        <v>23</v>
      </c>
      <c r="F19" s="80"/>
    </row>
    <row r="20" ht="14.25" thickTop="1"/>
    <row r="21" ht="13.5">
      <c r="B21" s="11" t="s">
        <v>81</v>
      </c>
    </row>
    <row r="25" ht="13.5">
      <c r="C25" s="135"/>
    </row>
  </sheetData>
  <sheetProtection/>
  <mergeCells count="12">
    <mergeCell ref="C19:D19"/>
    <mergeCell ref="B16:B19"/>
    <mergeCell ref="C11:C14"/>
    <mergeCell ref="C16:D16"/>
    <mergeCell ref="C15:D15"/>
    <mergeCell ref="B11:B15"/>
    <mergeCell ref="C18:D18"/>
    <mergeCell ref="C9:D10"/>
    <mergeCell ref="B7:F7"/>
    <mergeCell ref="C17:D17"/>
    <mergeCell ref="E9:E10"/>
    <mergeCell ref="F9:F10"/>
  </mergeCells>
  <printOptions horizontalCentered="1"/>
  <pageMargins left="0.75" right="0.75" top="1" bottom="1" header="0.5" footer="0.5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11" customWidth="1"/>
    <col min="3" max="3" width="4.7109375" style="11" customWidth="1"/>
    <col min="4" max="4" width="5.7109375" style="11" customWidth="1"/>
    <col min="5" max="5" width="49.28125" style="11" customWidth="1"/>
    <col min="6" max="7" width="11.7109375" style="11" customWidth="1"/>
    <col min="8" max="16384" width="9.140625" style="11" customWidth="1"/>
  </cols>
  <sheetData>
    <row r="1" ht="13.5">
      <c r="A1" s="11" t="str">
        <f>+CONCATENATE('Poc.strana'!$A$13)</f>
        <v>АГЕНЦИЈА ЗА ЕНЕРГЕТИКУ РЕПУБЛИКЕ СРБИЈЕ</v>
      </c>
    </row>
    <row r="3" ht="13.5">
      <c r="B3" s="11" t="str">
        <f>+CONCATENATE('Poc.strana'!A22," ",'Poc.strana'!C22)</f>
        <v>Назив енергетског субјекта: ЈП ЕМС</v>
      </c>
    </row>
    <row r="4" ht="13.5">
      <c r="B4" s="11" t="str">
        <f>+CONCATENATE('Poc.strana'!A35," ",'Poc.strana'!C35)</f>
        <v>Датум обраде: </v>
      </c>
    </row>
    <row r="7" spans="1:8" ht="13.5">
      <c r="A7" s="25"/>
      <c r="B7" s="203" t="str">
        <f>+CONCATENATE("Табела ЕТK-3.4-8. Испитивање и контрола бројила у периоду ",'Poc.strana'!C25,". године")</f>
        <v>Табела ЕТK-3.4-8. Испитивање и контрола бројила у периоду 01.01.2019 - 31.12.2019.. године</v>
      </c>
      <c r="C7" s="204"/>
      <c r="D7" s="204"/>
      <c r="E7" s="204"/>
      <c r="F7" s="204"/>
      <c r="G7" s="204"/>
      <c r="H7" s="44"/>
    </row>
    <row r="8" ht="14.25" thickBot="1"/>
    <row r="9" spans="3:7" ht="15" customHeight="1" thickTop="1">
      <c r="C9" s="207" t="s">
        <v>12</v>
      </c>
      <c r="D9" s="265"/>
      <c r="E9" s="266"/>
      <c r="F9" s="259" t="s">
        <v>21</v>
      </c>
      <c r="G9" s="217" t="s">
        <v>11</v>
      </c>
    </row>
    <row r="10" spans="3:7" ht="25.5" customHeight="1" thickBot="1">
      <c r="C10" s="267"/>
      <c r="D10" s="268"/>
      <c r="E10" s="269"/>
      <c r="F10" s="260"/>
      <c r="G10" s="218"/>
    </row>
    <row r="11" spans="2:7" ht="25.5" customHeight="1" thickTop="1">
      <c r="B11" s="242" t="s">
        <v>72</v>
      </c>
      <c r="C11" s="273" t="s">
        <v>73</v>
      </c>
      <c r="D11" s="256"/>
      <c r="E11" s="257"/>
      <c r="F11" s="36"/>
      <c r="G11" s="109"/>
    </row>
    <row r="12" spans="2:7" ht="25.5" customHeight="1">
      <c r="B12" s="243"/>
      <c r="C12" s="273" t="s">
        <v>74</v>
      </c>
      <c r="D12" s="256"/>
      <c r="E12" s="257"/>
      <c r="F12" s="36"/>
      <c r="G12" s="109"/>
    </row>
    <row r="13" spans="2:7" ht="25.5" customHeight="1">
      <c r="B13" s="244"/>
      <c r="C13" s="270" t="s">
        <v>11</v>
      </c>
      <c r="D13" s="271"/>
      <c r="E13" s="272"/>
      <c r="F13" s="36"/>
      <c r="G13" s="26">
        <f>+G11+G12</f>
        <v>0</v>
      </c>
    </row>
    <row r="14" spans="2:7" ht="25.5" customHeight="1">
      <c r="B14" s="244"/>
      <c r="C14" s="255" t="s">
        <v>75</v>
      </c>
      <c r="D14" s="256"/>
      <c r="E14" s="257"/>
      <c r="F14" s="36"/>
      <c r="G14" s="109"/>
    </row>
    <row r="15" spans="2:7" ht="25.5" customHeight="1">
      <c r="B15" s="244"/>
      <c r="C15" s="255" t="s">
        <v>76</v>
      </c>
      <c r="D15" s="256"/>
      <c r="E15" s="257"/>
      <c r="F15" s="36"/>
      <c r="G15" s="109"/>
    </row>
    <row r="16" spans="2:7" ht="25.5" customHeight="1">
      <c r="B16" s="245"/>
      <c r="C16" s="270" t="s">
        <v>11</v>
      </c>
      <c r="D16" s="271"/>
      <c r="E16" s="272"/>
      <c r="F16" s="36"/>
      <c r="G16" s="26">
        <f>+G14+G15</f>
        <v>0</v>
      </c>
    </row>
    <row r="17" spans="2:7" ht="25.5" customHeight="1">
      <c r="B17" s="197" t="s">
        <v>159</v>
      </c>
      <c r="C17" s="238" t="s">
        <v>44</v>
      </c>
      <c r="D17" s="185" t="s">
        <v>69</v>
      </c>
      <c r="E17" s="186"/>
      <c r="F17" s="36"/>
      <c r="G17" s="109"/>
    </row>
    <row r="18" spans="2:7" ht="25.5" customHeight="1">
      <c r="B18" s="190"/>
      <c r="C18" s="262"/>
      <c r="D18" s="224" t="s">
        <v>45</v>
      </c>
      <c r="E18" s="225"/>
      <c r="F18" s="81"/>
      <c r="G18" s="111"/>
    </row>
    <row r="19" spans="2:7" ht="25.5" customHeight="1">
      <c r="B19" s="190"/>
      <c r="C19" s="239"/>
      <c r="D19" s="199" t="s">
        <v>46</v>
      </c>
      <c r="E19" s="200"/>
      <c r="F19" s="37"/>
      <c r="G19" s="32"/>
    </row>
    <row r="20" spans="2:7" ht="25.5" customHeight="1">
      <c r="B20" s="190"/>
      <c r="C20" s="241"/>
      <c r="D20" s="219" t="s">
        <v>47</v>
      </c>
      <c r="E20" s="220"/>
      <c r="F20" s="35"/>
      <c r="G20" s="21"/>
    </row>
    <row r="21" spans="2:7" ht="25.5" customHeight="1">
      <c r="B21" s="212"/>
      <c r="C21" s="238" t="s">
        <v>48</v>
      </c>
      <c r="D21" s="214" t="s">
        <v>49</v>
      </c>
      <c r="E21" s="29" t="s">
        <v>50</v>
      </c>
      <c r="F21" s="36"/>
      <c r="G21" s="109"/>
    </row>
    <row r="22" spans="2:7" ht="25.5" customHeight="1">
      <c r="B22" s="212"/>
      <c r="C22" s="239"/>
      <c r="D22" s="215"/>
      <c r="E22" s="49" t="s">
        <v>45</v>
      </c>
      <c r="F22" s="81"/>
      <c r="G22" s="111"/>
    </row>
    <row r="23" spans="2:7" ht="25.5" customHeight="1">
      <c r="B23" s="212"/>
      <c r="C23" s="239"/>
      <c r="D23" s="215"/>
      <c r="E23" s="30" t="s">
        <v>46</v>
      </c>
      <c r="F23" s="37"/>
      <c r="G23" s="32"/>
    </row>
    <row r="24" spans="2:7" ht="25.5" customHeight="1">
      <c r="B24" s="212"/>
      <c r="C24" s="240"/>
      <c r="D24" s="236"/>
      <c r="E24" s="30" t="s">
        <v>47</v>
      </c>
      <c r="F24" s="37"/>
      <c r="G24" s="32"/>
    </row>
    <row r="25" spans="2:7" ht="25.5" customHeight="1">
      <c r="B25" s="212"/>
      <c r="C25" s="239"/>
      <c r="D25" s="214" t="s">
        <v>51</v>
      </c>
      <c r="E25" s="29" t="s">
        <v>50</v>
      </c>
      <c r="F25" s="36"/>
      <c r="G25" s="109"/>
    </row>
    <row r="26" spans="2:7" ht="25.5" customHeight="1">
      <c r="B26" s="212"/>
      <c r="C26" s="239"/>
      <c r="D26" s="215"/>
      <c r="E26" s="49" t="s">
        <v>45</v>
      </c>
      <c r="F26" s="81"/>
      <c r="G26" s="111"/>
    </row>
    <row r="27" spans="2:7" ht="25.5" customHeight="1">
      <c r="B27" s="212"/>
      <c r="C27" s="239"/>
      <c r="D27" s="215"/>
      <c r="E27" s="30" t="s">
        <v>46</v>
      </c>
      <c r="F27" s="37"/>
      <c r="G27" s="32"/>
    </row>
    <row r="28" spans="2:7" ht="25.5" customHeight="1">
      <c r="B28" s="212"/>
      <c r="C28" s="239"/>
      <c r="D28" s="236"/>
      <c r="E28" s="31" t="s">
        <v>47</v>
      </c>
      <c r="F28" s="35"/>
      <c r="G28" s="21"/>
    </row>
    <row r="29" spans="2:7" ht="25.5" customHeight="1">
      <c r="B29" s="213"/>
      <c r="C29" s="241"/>
      <c r="D29" s="248" t="s">
        <v>52</v>
      </c>
      <c r="E29" s="249"/>
      <c r="F29" s="82"/>
      <c r="G29" s="118"/>
    </row>
    <row r="30" spans="2:7" ht="25.5" customHeight="1">
      <c r="B30" s="197" t="s">
        <v>160</v>
      </c>
      <c r="C30" s="185" t="s">
        <v>82</v>
      </c>
      <c r="D30" s="251"/>
      <c r="E30" s="252"/>
      <c r="F30" s="33"/>
      <c r="G30" s="109"/>
    </row>
    <row r="31" spans="2:7" ht="25.5" customHeight="1">
      <c r="B31" s="190"/>
      <c r="C31" s="224" t="s">
        <v>162</v>
      </c>
      <c r="D31" s="263"/>
      <c r="E31" s="264"/>
      <c r="F31" s="120"/>
      <c r="G31" s="111"/>
    </row>
    <row r="32" spans="2:7" ht="25.5" customHeight="1">
      <c r="B32" s="190"/>
      <c r="C32" s="192" t="s">
        <v>53</v>
      </c>
      <c r="D32" s="253"/>
      <c r="E32" s="233"/>
      <c r="F32" s="34"/>
      <c r="G32" s="32"/>
    </row>
    <row r="33" spans="2:7" ht="25.5" customHeight="1">
      <c r="B33" s="190"/>
      <c r="C33" s="201" t="s">
        <v>13</v>
      </c>
      <c r="D33" s="254"/>
      <c r="E33" s="202"/>
      <c r="F33" s="119" t="s">
        <v>23</v>
      </c>
      <c r="G33" s="110"/>
    </row>
    <row r="34" spans="2:7" ht="25.5" customHeight="1">
      <c r="B34" s="197" t="s">
        <v>92</v>
      </c>
      <c r="C34" s="185" t="s">
        <v>161</v>
      </c>
      <c r="D34" s="251"/>
      <c r="E34" s="252"/>
      <c r="F34" s="33"/>
      <c r="G34" s="109"/>
    </row>
    <row r="35" spans="2:7" ht="25.5" customHeight="1">
      <c r="B35" s="190"/>
      <c r="C35" s="192" t="s">
        <v>83</v>
      </c>
      <c r="D35" s="250"/>
      <c r="E35" s="193"/>
      <c r="F35" s="34"/>
      <c r="G35" s="32"/>
    </row>
    <row r="36" spans="2:7" ht="25.5" customHeight="1" thickBot="1">
      <c r="B36" s="258"/>
      <c r="C36" s="183" t="s">
        <v>84</v>
      </c>
      <c r="D36" s="261"/>
      <c r="E36" s="184"/>
      <c r="F36" s="38"/>
      <c r="G36" s="20"/>
    </row>
    <row r="37" ht="14.25" thickTop="1"/>
    <row r="38" spans="2:7" ht="55.5" customHeight="1">
      <c r="B38" s="246" t="s">
        <v>100</v>
      </c>
      <c r="C38" s="247"/>
      <c r="D38" s="247"/>
      <c r="E38" s="247"/>
      <c r="F38" s="247"/>
      <c r="G38" s="247"/>
    </row>
  </sheetData>
  <sheetProtection/>
  <mergeCells count="31">
    <mergeCell ref="G9:G10"/>
    <mergeCell ref="C13:E13"/>
    <mergeCell ref="C11:E11"/>
    <mergeCell ref="C16:E16"/>
    <mergeCell ref="C12:E12"/>
    <mergeCell ref="C31:E31"/>
    <mergeCell ref="B17:B29"/>
    <mergeCell ref="C9:E10"/>
    <mergeCell ref="D17:E17"/>
    <mergeCell ref="C15:E15"/>
    <mergeCell ref="D18:E18"/>
    <mergeCell ref="C33:E33"/>
    <mergeCell ref="C14:E14"/>
    <mergeCell ref="B7:G7"/>
    <mergeCell ref="C34:E34"/>
    <mergeCell ref="B34:B36"/>
    <mergeCell ref="F9:F10"/>
    <mergeCell ref="D19:E19"/>
    <mergeCell ref="D20:E20"/>
    <mergeCell ref="C36:E36"/>
    <mergeCell ref="C17:C20"/>
    <mergeCell ref="C21:C29"/>
    <mergeCell ref="B11:B16"/>
    <mergeCell ref="B38:G38"/>
    <mergeCell ref="D25:D28"/>
    <mergeCell ref="D29:E29"/>
    <mergeCell ref="D21:D24"/>
    <mergeCell ref="C35:E35"/>
    <mergeCell ref="B30:B33"/>
    <mergeCell ref="C30:E30"/>
    <mergeCell ref="C32:E32"/>
  </mergeCells>
  <printOptions horizontalCentered="1"/>
  <pageMargins left="0.75" right="0.75" top="0.62" bottom="0.59" header="0.5" footer="0.5"/>
  <pageSetup horizontalDpi="600" verticalDpi="600" orientation="landscape" paperSize="9" scale="58" r:id="rId1"/>
  <headerFooter alignWithMargins="0">
    <oddFooter>&amp;CСтрана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G11" sqref="G11"/>
    </sheetView>
  </sheetViews>
  <sheetFormatPr defaultColWidth="9.140625" defaultRowHeight="12.75"/>
  <cols>
    <col min="1" max="1" width="9.140625" style="11" customWidth="1"/>
    <col min="2" max="2" width="13.57421875" style="11" customWidth="1"/>
    <col min="3" max="3" width="4.7109375" style="11" customWidth="1"/>
    <col min="4" max="4" width="5.7109375" style="11" customWidth="1"/>
    <col min="5" max="5" width="49.28125" style="11" customWidth="1"/>
    <col min="6" max="7" width="11.7109375" style="11" customWidth="1"/>
    <col min="8" max="16384" width="9.140625" style="11" customWidth="1"/>
  </cols>
  <sheetData>
    <row r="1" ht="13.5">
      <c r="A1" s="11" t="str">
        <f>+CONCATENATE('Poc.strana'!$A$13)</f>
        <v>АГЕНЦИЈА ЗА ЕНЕРГЕТИКУ РЕПУБЛИКЕ СРБИЈЕ</v>
      </c>
    </row>
    <row r="3" ht="13.5">
      <c r="B3" s="11" t="str">
        <f>+CONCATENATE('Poc.strana'!A22," ",'Poc.strana'!C22)</f>
        <v>Назив енергетског субјекта: ЈП ЕМС</v>
      </c>
    </row>
    <row r="4" ht="13.5">
      <c r="B4" s="11" t="str">
        <f>+CONCATENATE('Poc.strana'!A35," ",'Poc.strana'!C35)</f>
        <v>Датум обраде: </v>
      </c>
    </row>
    <row r="7" spans="1:8" ht="13.5">
      <c r="A7" s="25"/>
      <c r="B7" s="203" t="str">
        <f>+CONCATENATE("Табела ЕТK-3.4-9. Испитивање и контрола мерних трансформатора у периоду ",'Poc.strana'!C25,". године")</f>
        <v>Табела ЕТK-3.4-9. Испитивање и контрола мерних трансформатора у периоду 01.01.2019 - 31.12.2019.. године</v>
      </c>
      <c r="C7" s="204"/>
      <c r="D7" s="204"/>
      <c r="E7" s="204"/>
      <c r="F7" s="204"/>
      <c r="G7" s="204"/>
      <c r="H7" s="44"/>
    </row>
    <row r="8" ht="14.25" thickBot="1"/>
    <row r="9" spans="3:7" ht="15" customHeight="1" thickTop="1">
      <c r="C9" s="207" t="s">
        <v>12</v>
      </c>
      <c r="D9" s="265"/>
      <c r="E9" s="266"/>
      <c r="F9" s="259" t="s">
        <v>21</v>
      </c>
      <c r="G9" s="217" t="s">
        <v>11</v>
      </c>
    </row>
    <row r="10" spans="3:7" ht="25.5" customHeight="1" thickBot="1">
      <c r="C10" s="267"/>
      <c r="D10" s="268"/>
      <c r="E10" s="269"/>
      <c r="F10" s="260"/>
      <c r="G10" s="218"/>
    </row>
    <row r="11" spans="2:7" ht="25.5" customHeight="1" thickTop="1">
      <c r="B11" s="242" t="s">
        <v>85</v>
      </c>
      <c r="C11" s="273" t="s">
        <v>86</v>
      </c>
      <c r="D11" s="256"/>
      <c r="E11" s="257"/>
      <c r="F11" s="36"/>
      <c r="G11" s="109"/>
    </row>
    <row r="12" spans="2:7" ht="25.5" customHeight="1">
      <c r="B12" s="243"/>
      <c r="C12" s="273" t="s">
        <v>87</v>
      </c>
      <c r="D12" s="256"/>
      <c r="E12" s="257"/>
      <c r="F12" s="36"/>
      <c r="G12" s="109"/>
    </row>
    <row r="13" spans="2:7" ht="25.5" customHeight="1">
      <c r="B13" s="244"/>
      <c r="C13" s="270" t="s">
        <v>11</v>
      </c>
      <c r="D13" s="271"/>
      <c r="E13" s="272"/>
      <c r="F13" s="36"/>
      <c r="G13" s="26">
        <f>+G11+G12</f>
        <v>0</v>
      </c>
    </row>
    <row r="14" spans="2:7" ht="25.5" customHeight="1">
      <c r="B14" s="197" t="s">
        <v>88</v>
      </c>
      <c r="C14" s="238" t="s">
        <v>44</v>
      </c>
      <c r="D14" s="185" t="s">
        <v>69</v>
      </c>
      <c r="E14" s="186"/>
      <c r="F14" s="36"/>
      <c r="G14" s="109"/>
    </row>
    <row r="15" spans="2:7" ht="25.5" customHeight="1">
      <c r="B15" s="190"/>
      <c r="C15" s="262"/>
      <c r="D15" s="224" t="s">
        <v>45</v>
      </c>
      <c r="E15" s="225"/>
      <c r="F15" s="81"/>
      <c r="G15" s="111"/>
    </row>
    <row r="16" spans="2:7" ht="25.5" customHeight="1">
      <c r="B16" s="190"/>
      <c r="C16" s="239"/>
      <c r="D16" s="199" t="s">
        <v>46</v>
      </c>
      <c r="E16" s="200"/>
      <c r="F16" s="37"/>
      <c r="G16" s="32"/>
    </row>
    <row r="17" spans="2:7" ht="25.5" customHeight="1">
      <c r="B17" s="190"/>
      <c r="C17" s="241"/>
      <c r="D17" s="219" t="s">
        <v>47</v>
      </c>
      <c r="E17" s="220"/>
      <c r="F17" s="35"/>
      <c r="G17" s="21"/>
    </row>
    <row r="18" spans="2:7" ht="25.5" customHeight="1">
      <c r="B18" s="212"/>
      <c r="C18" s="238" t="s">
        <v>48</v>
      </c>
      <c r="D18" s="214" t="s">
        <v>49</v>
      </c>
      <c r="E18" s="29" t="s">
        <v>50</v>
      </c>
      <c r="F18" s="36"/>
      <c r="G18" s="109"/>
    </row>
    <row r="19" spans="2:7" ht="25.5" customHeight="1">
      <c r="B19" s="212"/>
      <c r="C19" s="239"/>
      <c r="D19" s="215"/>
      <c r="E19" s="49" t="s">
        <v>45</v>
      </c>
      <c r="F19" s="81"/>
      <c r="G19" s="111"/>
    </row>
    <row r="20" spans="2:7" ht="25.5" customHeight="1">
      <c r="B20" s="212"/>
      <c r="C20" s="239"/>
      <c r="D20" s="215"/>
      <c r="E20" s="30" t="s">
        <v>46</v>
      </c>
      <c r="F20" s="37"/>
      <c r="G20" s="32"/>
    </row>
    <row r="21" spans="2:7" ht="25.5" customHeight="1">
      <c r="B21" s="212"/>
      <c r="C21" s="240"/>
      <c r="D21" s="236"/>
      <c r="E21" s="30" t="s">
        <v>47</v>
      </c>
      <c r="F21" s="37"/>
      <c r="G21" s="32"/>
    </row>
    <row r="22" spans="2:7" ht="25.5" customHeight="1">
      <c r="B22" s="212"/>
      <c r="C22" s="239"/>
      <c r="D22" s="214" t="s">
        <v>51</v>
      </c>
      <c r="E22" s="29" t="s">
        <v>50</v>
      </c>
      <c r="F22" s="36"/>
      <c r="G22" s="109"/>
    </row>
    <row r="23" spans="2:7" ht="25.5" customHeight="1">
      <c r="B23" s="212"/>
      <c r="C23" s="239"/>
      <c r="D23" s="215"/>
      <c r="E23" s="49" t="s">
        <v>45</v>
      </c>
      <c r="F23" s="81"/>
      <c r="G23" s="111"/>
    </row>
    <row r="24" spans="2:7" ht="25.5" customHeight="1">
      <c r="B24" s="212"/>
      <c r="C24" s="239"/>
      <c r="D24" s="215"/>
      <c r="E24" s="30" t="s">
        <v>46</v>
      </c>
      <c r="F24" s="37"/>
      <c r="G24" s="32"/>
    </row>
    <row r="25" spans="2:7" ht="25.5" customHeight="1">
      <c r="B25" s="212"/>
      <c r="C25" s="239"/>
      <c r="D25" s="236"/>
      <c r="E25" s="31" t="s">
        <v>47</v>
      </c>
      <c r="F25" s="35"/>
      <c r="G25" s="21"/>
    </row>
    <row r="26" spans="2:7" ht="25.5" customHeight="1">
      <c r="B26" s="213"/>
      <c r="C26" s="241"/>
      <c r="D26" s="248" t="s">
        <v>52</v>
      </c>
      <c r="E26" s="249"/>
      <c r="F26" s="82"/>
      <c r="G26" s="118"/>
    </row>
    <row r="27" spans="2:7" ht="25.5" customHeight="1">
      <c r="B27" s="197" t="s">
        <v>94</v>
      </c>
      <c r="C27" s="185" t="s">
        <v>95</v>
      </c>
      <c r="D27" s="251"/>
      <c r="E27" s="252"/>
      <c r="F27" s="33"/>
      <c r="G27" s="109"/>
    </row>
    <row r="28" spans="2:7" ht="25.5" customHeight="1">
      <c r="B28" s="190"/>
      <c r="C28" s="224" t="s">
        <v>96</v>
      </c>
      <c r="D28" s="263"/>
      <c r="E28" s="264"/>
      <c r="F28" s="120"/>
      <c r="G28" s="111"/>
    </row>
    <row r="29" spans="2:7" ht="25.5" customHeight="1">
      <c r="B29" s="190"/>
      <c r="C29" s="192" t="s">
        <v>97</v>
      </c>
      <c r="D29" s="253"/>
      <c r="E29" s="233"/>
      <c r="F29" s="34"/>
      <c r="G29" s="32"/>
    </row>
    <row r="30" spans="2:7" ht="25.5" customHeight="1">
      <c r="B30" s="190"/>
      <c r="C30" s="201" t="s">
        <v>98</v>
      </c>
      <c r="D30" s="254"/>
      <c r="E30" s="202"/>
      <c r="F30" s="119" t="s">
        <v>23</v>
      </c>
      <c r="G30" s="110"/>
    </row>
    <row r="31" spans="2:7" ht="25.5" customHeight="1">
      <c r="B31" s="197" t="s">
        <v>93</v>
      </c>
      <c r="C31" s="185" t="s">
        <v>89</v>
      </c>
      <c r="D31" s="251"/>
      <c r="E31" s="252"/>
      <c r="F31" s="33"/>
      <c r="G31" s="109"/>
    </row>
    <row r="32" spans="2:7" ht="25.5" customHeight="1">
      <c r="B32" s="190"/>
      <c r="C32" s="192" t="s">
        <v>90</v>
      </c>
      <c r="D32" s="250"/>
      <c r="E32" s="193"/>
      <c r="F32" s="34"/>
      <c r="G32" s="32"/>
    </row>
    <row r="33" spans="2:7" ht="25.5" customHeight="1" thickBot="1">
      <c r="B33" s="258"/>
      <c r="C33" s="183" t="s">
        <v>91</v>
      </c>
      <c r="D33" s="261"/>
      <c r="E33" s="184"/>
      <c r="F33" s="38"/>
      <c r="G33" s="20"/>
    </row>
    <row r="34" ht="14.25" thickTop="1"/>
    <row r="35" spans="2:7" ht="54" customHeight="1">
      <c r="B35" s="246" t="s">
        <v>99</v>
      </c>
      <c r="C35" s="247"/>
      <c r="D35" s="247"/>
      <c r="E35" s="247"/>
      <c r="F35" s="247"/>
      <c r="G35" s="247"/>
    </row>
  </sheetData>
  <sheetProtection/>
  <mergeCells count="28">
    <mergeCell ref="B35:G35"/>
    <mergeCell ref="D22:D25"/>
    <mergeCell ref="D26:E26"/>
    <mergeCell ref="D18:D21"/>
    <mergeCell ref="C32:E32"/>
    <mergeCell ref="B27:B30"/>
    <mergeCell ref="C27:E27"/>
    <mergeCell ref="C29:E29"/>
    <mergeCell ref="C30:E30"/>
    <mergeCell ref="B7:G7"/>
    <mergeCell ref="C31:E31"/>
    <mergeCell ref="B31:B33"/>
    <mergeCell ref="F9:F10"/>
    <mergeCell ref="D16:E16"/>
    <mergeCell ref="D17:E17"/>
    <mergeCell ref="C33:E33"/>
    <mergeCell ref="C14:C17"/>
    <mergeCell ref="C28:E28"/>
    <mergeCell ref="B11:B13"/>
    <mergeCell ref="G9:G10"/>
    <mergeCell ref="B14:B26"/>
    <mergeCell ref="C9:E10"/>
    <mergeCell ref="C13:E13"/>
    <mergeCell ref="C11:E11"/>
    <mergeCell ref="C12:E12"/>
    <mergeCell ref="C18:C26"/>
    <mergeCell ref="D14:E14"/>
    <mergeCell ref="D15:E15"/>
  </mergeCells>
  <printOptions horizontalCentered="1"/>
  <pageMargins left="0.75" right="0.75" top="0.62" bottom="0.59" header="0.5" footer="0.5"/>
  <pageSetup horizontalDpi="600" verticalDpi="600" orientation="landscape" paperSize="9" scale="58" r:id="rId1"/>
  <headerFooter alignWithMargins="0">
    <oddFooter>&amp;CСтрана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140625" style="11" customWidth="1"/>
    <col min="3" max="3" width="12.140625" style="11" customWidth="1"/>
    <col min="4" max="4" width="25.7109375" style="11" customWidth="1"/>
    <col min="5" max="6" width="11.7109375" style="11" customWidth="1"/>
    <col min="7" max="16384" width="9.140625" style="11" customWidth="1"/>
  </cols>
  <sheetData>
    <row r="1" ht="13.5">
      <c r="A1" s="11" t="str">
        <f>+CONCATENATE('Poc.strana'!$A$13)</f>
        <v>АГЕНЦИЈА ЗА ЕНЕРГЕТИКУ РЕПУБЛИКЕ СРБИЈЕ</v>
      </c>
    </row>
    <row r="3" ht="13.5">
      <c r="B3" s="11" t="str">
        <f>+CONCATENATE('Poc.strana'!A22," ",'Poc.strana'!C22)</f>
        <v>Назив енергетског субјекта: ЈП ЕМС</v>
      </c>
    </row>
    <row r="4" ht="13.5">
      <c r="B4" s="11" t="str">
        <f>+CONCATENATE('Poc.strana'!A35," ",'Poc.strana'!C35)</f>
        <v>Датум обраде: </v>
      </c>
    </row>
    <row r="7" spans="2:6" ht="13.5">
      <c r="B7" s="203" t="str">
        <f>+CONCATENATE("Табела ЕТK-3.4-10. Обрачун у периоду ",'Poc.strana'!C25,". године")</f>
        <v>Табела ЕТK-3.4-10. Обрачун у периоду 01.01.2019 - 31.12.2019.. године</v>
      </c>
      <c r="C7" s="204"/>
      <c r="D7" s="204"/>
      <c r="E7" s="204"/>
      <c r="F7" s="204"/>
    </row>
    <row r="8" ht="14.25" thickBot="1"/>
    <row r="9" spans="3:6" ht="14.25" customHeight="1" thickTop="1">
      <c r="C9" s="207" t="s">
        <v>12</v>
      </c>
      <c r="D9" s="278"/>
      <c r="E9" s="284" t="s">
        <v>21</v>
      </c>
      <c r="F9" s="217" t="s">
        <v>11</v>
      </c>
    </row>
    <row r="10" spans="3:6" ht="26.25" customHeight="1" thickBot="1">
      <c r="C10" s="279"/>
      <c r="D10" s="280"/>
      <c r="E10" s="260"/>
      <c r="F10" s="218"/>
    </row>
    <row r="11" spans="2:6" ht="25.5" customHeight="1" thickTop="1">
      <c r="B11" s="287" t="s">
        <v>54</v>
      </c>
      <c r="C11" s="274" t="s">
        <v>55</v>
      </c>
      <c r="D11" s="275"/>
      <c r="E11" s="43"/>
      <c r="F11" s="121"/>
    </row>
    <row r="12" spans="2:6" ht="25.5" customHeight="1">
      <c r="B12" s="288"/>
      <c r="C12" s="274" t="s">
        <v>71</v>
      </c>
      <c r="D12" s="275"/>
      <c r="E12" s="43"/>
      <c r="F12" s="121"/>
    </row>
    <row r="13" spans="2:6" ht="25.5" customHeight="1">
      <c r="B13" s="288"/>
      <c r="C13" s="290" t="s">
        <v>56</v>
      </c>
      <c r="D13" s="83" t="s">
        <v>77</v>
      </c>
      <c r="E13" s="33"/>
      <c r="F13" s="122"/>
    </row>
    <row r="14" spans="2:6" ht="25.5" customHeight="1">
      <c r="B14" s="288"/>
      <c r="C14" s="290"/>
      <c r="D14" s="105" t="s">
        <v>77</v>
      </c>
      <c r="E14" s="34" t="s">
        <v>24</v>
      </c>
      <c r="F14" s="107">
        <f>+IF($F$21&gt;0,F13/$F$21,0)</f>
        <v>0</v>
      </c>
    </row>
    <row r="15" spans="2:6" ht="25.5" customHeight="1">
      <c r="B15" s="288"/>
      <c r="C15" s="290"/>
      <c r="D15" s="105" t="s">
        <v>78</v>
      </c>
      <c r="E15" s="34"/>
      <c r="F15" s="15"/>
    </row>
    <row r="16" spans="2:6" ht="25.5" customHeight="1">
      <c r="B16" s="288"/>
      <c r="C16" s="290"/>
      <c r="D16" s="106" t="s">
        <v>78</v>
      </c>
      <c r="E16" s="34" t="s">
        <v>24</v>
      </c>
      <c r="F16" s="107">
        <f>+IF($F$21&gt;0,F15/$F$21,0)</f>
        <v>0</v>
      </c>
    </row>
    <row r="17" spans="2:6" ht="25.5" customHeight="1">
      <c r="B17" s="288"/>
      <c r="C17" s="290"/>
      <c r="D17" s="105" t="s">
        <v>79</v>
      </c>
      <c r="E17" s="34"/>
      <c r="F17" s="15"/>
    </row>
    <row r="18" spans="2:6" ht="25.5" customHeight="1">
      <c r="B18" s="288"/>
      <c r="C18" s="290"/>
      <c r="D18" s="106" t="s">
        <v>79</v>
      </c>
      <c r="E18" s="34" t="s">
        <v>24</v>
      </c>
      <c r="F18" s="107">
        <f>+IF($F$21&gt;0,F17/$F$21,0)</f>
        <v>0</v>
      </c>
    </row>
    <row r="19" spans="2:6" ht="25.5" customHeight="1">
      <c r="B19" s="288"/>
      <c r="C19" s="290"/>
      <c r="D19" s="127" t="s">
        <v>20</v>
      </c>
      <c r="E19" s="123"/>
      <c r="F19" s="124"/>
    </row>
    <row r="20" spans="2:6" ht="25.5" customHeight="1">
      <c r="B20" s="288"/>
      <c r="C20" s="290"/>
      <c r="D20" s="84" t="s">
        <v>20</v>
      </c>
      <c r="E20" s="85" t="s">
        <v>24</v>
      </c>
      <c r="F20" s="128">
        <f>+IF($F$21&gt;0,F19/$F$21,0)</f>
        <v>0</v>
      </c>
    </row>
    <row r="21" spans="2:6" ht="25.5" customHeight="1">
      <c r="B21" s="288"/>
      <c r="C21" s="290"/>
      <c r="D21" s="125" t="s">
        <v>11</v>
      </c>
      <c r="E21" s="85"/>
      <c r="F21" s="126">
        <f>+F13+F15+F17+F19</f>
        <v>0</v>
      </c>
    </row>
    <row r="22" spans="2:6" ht="25.5" customHeight="1">
      <c r="B22" s="288"/>
      <c r="C22" s="274" t="s">
        <v>25</v>
      </c>
      <c r="D22" s="275"/>
      <c r="E22" s="43"/>
      <c r="F22" s="121"/>
    </row>
    <row r="23" spans="2:6" ht="25.5" customHeight="1">
      <c r="B23" s="289"/>
      <c r="C23" s="276" t="s">
        <v>11</v>
      </c>
      <c r="D23" s="275"/>
      <c r="E23" s="43"/>
      <c r="F23" s="129">
        <f>+F11+F12+F21+F22</f>
        <v>0</v>
      </c>
    </row>
    <row r="24" spans="2:6" ht="25.5" customHeight="1">
      <c r="B24" s="281" t="s">
        <v>57</v>
      </c>
      <c r="C24" s="274" t="s">
        <v>110</v>
      </c>
      <c r="D24" s="277"/>
      <c r="E24" s="43"/>
      <c r="F24" s="121"/>
    </row>
    <row r="25" spans="2:10" ht="25.5" customHeight="1">
      <c r="B25" s="282"/>
      <c r="C25" s="187" t="s">
        <v>36</v>
      </c>
      <c r="D25" s="277"/>
      <c r="E25" s="43"/>
      <c r="F25" s="121"/>
      <c r="G25" s="136"/>
      <c r="H25" s="137"/>
      <c r="I25" s="137"/>
      <c r="J25" s="137"/>
    </row>
    <row r="26" spans="2:6" ht="25.5" customHeight="1" thickBot="1">
      <c r="B26" s="283"/>
      <c r="C26" s="285" t="s">
        <v>58</v>
      </c>
      <c r="D26" s="286"/>
      <c r="E26" s="86" t="s">
        <v>23</v>
      </c>
      <c r="F26" s="87"/>
    </row>
    <row r="27" ht="14.25" thickTop="1"/>
  </sheetData>
  <sheetProtection/>
  <mergeCells count="14">
    <mergeCell ref="C26:D26"/>
    <mergeCell ref="C11:D11"/>
    <mergeCell ref="B11:B23"/>
    <mergeCell ref="C13:C21"/>
    <mergeCell ref="C22:D22"/>
    <mergeCell ref="C23:D23"/>
    <mergeCell ref="C25:D25"/>
    <mergeCell ref="C24:D24"/>
    <mergeCell ref="F9:F10"/>
    <mergeCell ref="B7:F7"/>
    <mergeCell ref="C12:D12"/>
    <mergeCell ref="C9:D10"/>
    <mergeCell ref="B24:B26"/>
    <mergeCell ref="E9:E10"/>
  </mergeCells>
  <printOptions horizontalCentered="1"/>
  <pageMargins left="0.75" right="0.75" top="1" bottom="1" header="0.5" footer="0.5"/>
  <pageSetup horizontalDpi="600" verticalDpi="600" orientation="landscape" paperSize="9" scale="78" r:id="rId1"/>
  <headerFooter alignWithMargins="0">
    <oddFooter>&amp;CСтрана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D11" sqref="D11"/>
    </sheetView>
  </sheetViews>
  <sheetFormatPr defaultColWidth="9.140625" defaultRowHeight="12.75"/>
  <cols>
    <col min="1" max="1" width="9.140625" style="11" customWidth="1"/>
    <col min="2" max="2" width="53.00390625" style="11" customWidth="1"/>
    <col min="3" max="7" width="11.7109375" style="11" customWidth="1"/>
    <col min="8" max="16384" width="9.140625" style="11" customWidth="1"/>
  </cols>
  <sheetData>
    <row r="1" ht="13.5">
      <c r="A1" s="11" t="str">
        <f>+CONCATENATE('Poc.strana'!$A$13)</f>
        <v>АГЕНЦИЈА ЗА ЕНЕРГЕТИКУ РЕПУБЛИКЕ СРБИЈЕ</v>
      </c>
    </row>
    <row r="3" ht="13.5">
      <c r="B3" s="11" t="str">
        <f>+CONCATENATE('Poc.strana'!A22," ",'Poc.strana'!C22)</f>
        <v>Назив енергетског субјекта: ЈП ЕМС</v>
      </c>
    </row>
    <row r="4" ht="13.5">
      <c r="B4" s="11" t="str">
        <f>+CONCATENATE('Poc.strana'!A35," ",'Poc.strana'!C35)</f>
        <v>Датум обраде: </v>
      </c>
    </row>
    <row r="7" spans="1:8" ht="13.5">
      <c r="A7" s="25"/>
      <c r="B7" s="293" t="str">
        <f>+CONCATENATE("Табела ЕТK-3.4-11. Сметње у испоруци електричне енергије у периоду ",'Poc.strana'!C25,". године")</f>
        <v>Табела ЕТK-3.4-11. Сметње у испоруци електричне енергије у периоду 01.01.2019 - 31.12.2019.. године</v>
      </c>
      <c r="C7" s="294"/>
      <c r="D7" s="294"/>
      <c r="E7" s="294"/>
      <c r="F7" s="294"/>
      <c r="G7" s="294"/>
      <c r="H7" s="44"/>
    </row>
    <row r="8" ht="14.25" thickBot="1"/>
    <row r="9" spans="2:7" ht="15" customHeight="1" thickTop="1">
      <c r="B9" s="287" t="s">
        <v>12</v>
      </c>
      <c r="C9" s="205" t="s">
        <v>21</v>
      </c>
      <c r="D9" s="211" t="s">
        <v>64</v>
      </c>
      <c r="E9" s="211"/>
      <c r="F9" s="211"/>
      <c r="G9" s="217" t="s">
        <v>11</v>
      </c>
    </row>
    <row r="10" spans="2:7" ht="15" customHeight="1">
      <c r="B10" s="296"/>
      <c r="C10" s="206"/>
      <c r="D10" s="13">
        <v>400</v>
      </c>
      <c r="E10" s="12">
        <v>220</v>
      </c>
      <c r="F10" s="45">
        <v>110</v>
      </c>
      <c r="G10" s="295"/>
    </row>
    <row r="11" spans="2:7" ht="28.5" customHeight="1">
      <c r="B11" s="88" t="s">
        <v>102</v>
      </c>
      <c r="C11" s="89"/>
      <c r="D11" s="16"/>
      <c r="E11" s="16"/>
      <c r="F11" s="62"/>
      <c r="G11" s="26">
        <f>SUM(D11:F11)</f>
        <v>0</v>
      </c>
    </row>
    <row r="12" spans="2:7" ht="28.5" customHeight="1">
      <c r="B12" s="90" t="s">
        <v>103</v>
      </c>
      <c r="C12" s="91" t="s">
        <v>23</v>
      </c>
      <c r="D12" s="14"/>
      <c r="E12" s="14"/>
      <c r="F12" s="60"/>
      <c r="G12" s="15"/>
    </row>
    <row r="13" spans="2:7" ht="28.5" customHeight="1">
      <c r="B13" s="92" t="s">
        <v>101</v>
      </c>
      <c r="C13" s="93"/>
      <c r="D13" s="14"/>
      <c r="E13" s="14"/>
      <c r="F13" s="60"/>
      <c r="G13" s="27">
        <f>SUM(D13:F13)</f>
        <v>0</v>
      </c>
    </row>
    <row r="14" spans="2:7" ht="28.5" customHeight="1">
      <c r="B14" s="94" t="s">
        <v>104</v>
      </c>
      <c r="C14" s="95"/>
      <c r="D14" s="14"/>
      <c r="E14" s="14"/>
      <c r="F14" s="60"/>
      <c r="G14" s="27">
        <f>SUM(D14:F14)</f>
        <v>0</v>
      </c>
    </row>
    <row r="15" spans="2:7" ht="28.5" customHeight="1">
      <c r="B15" s="96" t="s">
        <v>105</v>
      </c>
      <c r="C15" s="97" t="s">
        <v>23</v>
      </c>
      <c r="D15" s="17"/>
      <c r="E15" s="17"/>
      <c r="F15" s="17"/>
      <c r="G15" s="98"/>
    </row>
    <row r="16" spans="2:7" ht="28.5" customHeight="1">
      <c r="B16" s="94" t="s">
        <v>106</v>
      </c>
      <c r="C16" s="99"/>
      <c r="D16" s="14"/>
      <c r="E16" s="14"/>
      <c r="F16" s="14"/>
      <c r="G16" s="27">
        <f>SUM(D16:F16)</f>
        <v>0</v>
      </c>
    </row>
    <row r="17" spans="2:7" ht="28.5" customHeight="1">
      <c r="B17" s="100" t="s">
        <v>107</v>
      </c>
      <c r="C17" s="101"/>
      <c r="D17" s="51"/>
      <c r="E17" s="51"/>
      <c r="F17" s="51"/>
      <c r="G17" s="102">
        <f>SUM(D17:F17)</f>
        <v>0</v>
      </c>
    </row>
    <row r="18" spans="2:7" ht="28.5" customHeight="1" thickBot="1">
      <c r="B18" s="103" t="s">
        <v>108</v>
      </c>
      <c r="C18" s="104"/>
      <c r="D18" s="23"/>
      <c r="E18" s="23"/>
      <c r="F18" s="23"/>
      <c r="G18" s="28">
        <f>SUM(D18:F18)</f>
        <v>0</v>
      </c>
    </row>
    <row r="19" ht="14.25" thickTop="1"/>
    <row r="20" spans="2:7" ht="54" customHeight="1">
      <c r="B20" s="291" t="s">
        <v>109</v>
      </c>
      <c r="C20" s="292"/>
      <c r="D20" s="292"/>
      <c r="E20" s="292"/>
      <c r="F20" s="292"/>
      <c r="G20" s="292"/>
    </row>
    <row r="25" ht="13.5">
      <c r="C25" s="135"/>
    </row>
  </sheetData>
  <sheetProtection/>
  <mergeCells count="6">
    <mergeCell ref="B20:G20"/>
    <mergeCell ref="B7:G7"/>
    <mergeCell ref="D9:F9"/>
    <mergeCell ref="G9:G10"/>
    <mergeCell ref="B9:B10"/>
    <mergeCell ref="C9:C10"/>
  </mergeCells>
  <printOptions horizontalCentered="1"/>
  <pageMargins left="0.75" right="0.75" top="1" bottom="1" header="0.5" footer="0.5"/>
  <pageSetup horizontalDpi="600" verticalDpi="600" orientation="landscape" paperSize="9" scale="75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Brkic</dc:creator>
  <cp:keywords/>
  <dc:description/>
  <cp:lastModifiedBy>Milica Brkic</cp:lastModifiedBy>
  <cp:lastPrinted>2008-12-29T11:02:12Z</cp:lastPrinted>
  <dcterms:created xsi:type="dcterms:W3CDTF">2007-10-06T09:59:51Z</dcterms:created>
  <dcterms:modified xsi:type="dcterms:W3CDTF">2019-07-10T11:29:19Z</dcterms:modified>
  <cp:category/>
  <cp:version/>
  <cp:contentType/>
  <cp:contentStatus/>
</cp:coreProperties>
</file>